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55" windowHeight="9135" tabRatio="875" activeTab="3"/>
  </bookViews>
  <sheets>
    <sheet name="رادیوگرافی 95" sheetId="1" r:id="rId1"/>
    <sheet name="سونوگرافی95" sheetId="4" r:id="rId2"/>
    <sheet name="سی تی اسکن95" sheetId="5" r:id="rId3"/>
    <sheet name="سی تی اسکن95 اسپیرال" sheetId="24" r:id="rId4"/>
    <sheet name="MRI 95" sheetId="6" r:id="rId5"/>
    <sheet name="سنجش تراکم استخوان" sheetId="25" r:id="rId6"/>
  </sheets>
  <definedNames>
    <definedName name="_xlnm._FilterDatabase" localSheetId="0" hidden="1">'رادیوگرافی 95'!$A$1:$E$134</definedName>
    <definedName name="_xlnm._FilterDatabase" localSheetId="1" hidden="1">سونوگرافی95!$A$1:$B$102</definedName>
    <definedName name="_xlnm._FilterDatabase" localSheetId="2" hidden="1">'سی تی اسکن95'!$A$1:$E$115</definedName>
    <definedName name="_xlnm._FilterDatabase" localSheetId="3" hidden="1">'سی تی اسکن95 اسپیرال'!$A$1:$D$94</definedName>
    <definedName name="_xlnm.Print_Area" localSheetId="2">'سی تی اسکن95'!$A$1:$I$115</definedName>
    <definedName name="_xlnm.Print_Area" localSheetId="3">'سی تی اسکن95 اسپیرال'!$A$1:$E$96</definedName>
    <definedName name="_xlnm.Print_Titles" localSheetId="0">'رادیوگرافی 95'!$1:$2</definedName>
    <definedName name="_xlnm.Print_Titles" localSheetId="1">سونوگرافی95!$1:$2</definedName>
    <definedName name="_xlnm.Print_Titles" localSheetId="2">'سی تی اسکن95'!$1:$2</definedName>
    <definedName name="_xlnm.Print_Titles" localSheetId="3">'سی تی اسکن95 اسپیرال'!$1:$2</definedName>
  </definedNames>
  <calcPr calcId="124519"/>
</workbook>
</file>

<file path=xl/calcChain.xml><?xml version="1.0" encoding="utf-8"?>
<calcChain xmlns="http://schemas.openxmlformats.org/spreadsheetml/2006/main">
  <c r="B4" i="2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3"/>
  <c r="D4" i="25"/>
  <c r="D5"/>
  <c r="D6"/>
  <c r="D7"/>
  <c r="D8"/>
  <c r="D3"/>
  <c r="D34" i="6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"/>
  <c r="D4" i="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3"/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F4" i="25" l="1"/>
  <c r="F5"/>
  <c r="F6"/>
  <c r="F7"/>
  <c r="F8"/>
  <c r="F3"/>
  <c r="E4"/>
  <c r="E5"/>
  <c r="E6"/>
  <c r="E7"/>
  <c r="E8"/>
  <c r="E3"/>
  <c r="F4" i="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3"/>
  <c r="D4" i="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3"/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3"/>
  <c r="D3" s="1"/>
  <c r="E4" i="2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3"/>
  <c r="D4"/>
  <c r="G4" s="1"/>
  <c r="D5"/>
  <c r="G5" s="1"/>
  <c r="D6"/>
  <c r="G6" s="1"/>
  <c r="D7"/>
  <c r="G7" s="1"/>
  <c r="D8"/>
  <c r="G8" s="1"/>
  <c r="D9"/>
  <c r="G9" s="1"/>
  <c r="D10"/>
  <c r="G10" s="1"/>
  <c r="D11"/>
  <c r="G11" s="1"/>
  <c r="D12"/>
  <c r="G12" s="1"/>
  <c r="D13"/>
  <c r="G13" s="1"/>
  <c r="D14"/>
  <c r="G14" s="1"/>
  <c r="D15"/>
  <c r="G15" s="1"/>
  <c r="D16"/>
  <c r="G16" s="1"/>
  <c r="D17"/>
  <c r="G17" s="1"/>
  <c r="D18"/>
  <c r="G18" s="1"/>
  <c r="D19"/>
  <c r="G19" s="1"/>
  <c r="D20"/>
  <c r="G20" s="1"/>
  <c r="D21"/>
  <c r="G21" s="1"/>
  <c r="D22"/>
  <c r="G22" s="1"/>
  <c r="D23"/>
  <c r="G23" s="1"/>
  <c r="D24"/>
  <c r="G24" s="1"/>
  <c r="D25"/>
  <c r="G25" s="1"/>
  <c r="D26"/>
  <c r="G26" s="1"/>
  <c r="D27"/>
  <c r="G27" s="1"/>
  <c r="D28"/>
  <c r="G28" s="1"/>
  <c r="D29"/>
  <c r="G29" s="1"/>
  <c r="D30"/>
  <c r="G30" s="1"/>
  <c r="D31"/>
  <c r="G31" s="1"/>
  <c r="D32"/>
  <c r="G32" s="1"/>
  <c r="D33"/>
  <c r="G33" s="1"/>
  <c r="D34"/>
  <c r="G34" s="1"/>
  <c r="D35"/>
  <c r="G35" s="1"/>
  <c r="D36"/>
  <c r="G36" s="1"/>
  <c r="D37"/>
  <c r="G37" s="1"/>
  <c r="D38"/>
  <c r="G38" s="1"/>
  <c r="D39"/>
  <c r="G39" s="1"/>
  <c r="D40"/>
  <c r="G40" s="1"/>
  <c r="D41"/>
  <c r="G41" s="1"/>
  <c r="D42"/>
  <c r="G42" s="1"/>
  <c r="D43"/>
  <c r="G43" s="1"/>
  <c r="D44"/>
  <c r="G44" s="1"/>
  <c r="D45"/>
  <c r="G45" s="1"/>
  <c r="D46"/>
  <c r="G46" s="1"/>
  <c r="D47"/>
  <c r="G47" s="1"/>
  <c r="D48"/>
  <c r="G48" s="1"/>
  <c r="D49"/>
  <c r="G49" s="1"/>
  <c r="D50"/>
  <c r="G50" s="1"/>
  <c r="D51"/>
  <c r="G51" s="1"/>
  <c r="D52"/>
  <c r="G52" s="1"/>
  <c r="D53"/>
  <c r="G53" s="1"/>
  <c r="D54"/>
  <c r="G54" s="1"/>
  <c r="D55"/>
  <c r="G55" s="1"/>
  <c r="D56"/>
  <c r="G56" s="1"/>
  <c r="D57"/>
  <c r="G57" s="1"/>
  <c r="D58"/>
  <c r="G58" s="1"/>
  <c r="D59"/>
  <c r="G59" s="1"/>
  <c r="D60"/>
  <c r="G60" s="1"/>
  <c r="D61"/>
  <c r="G61" s="1"/>
  <c r="D62"/>
  <c r="G62" s="1"/>
  <c r="D63"/>
  <c r="G63" s="1"/>
  <c r="D64"/>
  <c r="G64" s="1"/>
  <c r="D65"/>
  <c r="G65" s="1"/>
  <c r="D66"/>
  <c r="G66" s="1"/>
  <c r="D67"/>
  <c r="G67" s="1"/>
  <c r="D68"/>
  <c r="G68" s="1"/>
  <c r="D69"/>
  <c r="G69" s="1"/>
  <c r="D70"/>
  <c r="G70" s="1"/>
  <c r="D71"/>
  <c r="G71" s="1"/>
  <c r="D72"/>
  <c r="G72" s="1"/>
  <c r="D73"/>
  <c r="G73" s="1"/>
  <c r="D74"/>
  <c r="G74" s="1"/>
  <c r="D75"/>
  <c r="G75" s="1"/>
  <c r="D76"/>
  <c r="G76" s="1"/>
  <c r="D77"/>
  <c r="G77" s="1"/>
  <c r="D78"/>
  <c r="G78" s="1"/>
  <c r="D79"/>
  <c r="G79" s="1"/>
  <c r="D80"/>
  <c r="G80" s="1"/>
  <c r="D81"/>
  <c r="G81" s="1"/>
  <c r="D82"/>
  <c r="G82" s="1"/>
  <c r="D83"/>
  <c r="G83" s="1"/>
  <c r="D84"/>
  <c r="G84" s="1"/>
  <c r="D85"/>
  <c r="G85" s="1"/>
  <c r="D86"/>
  <c r="G86" s="1"/>
  <c r="D87"/>
  <c r="G87" s="1"/>
  <c r="D88"/>
  <c r="G88" s="1"/>
  <c r="D89"/>
  <c r="G89" s="1"/>
  <c r="D90"/>
  <c r="G90" s="1"/>
  <c r="D91"/>
  <c r="G91" s="1"/>
  <c r="D92"/>
  <c r="G92" s="1"/>
  <c r="D93"/>
  <c r="G93" s="1"/>
  <c r="D94"/>
  <c r="G94" s="1"/>
  <c r="D95"/>
  <c r="G95" s="1"/>
  <c r="D96"/>
  <c r="G96" s="1"/>
  <c r="D97"/>
  <c r="G97" s="1"/>
  <c r="D3"/>
  <c r="G3" s="1"/>
  <c r="E4" i="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3"/>
  <c r="E4" i="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3"/>
  <c r="F97" i="24" l="1"/>
  <c r="F93"/>
  <c r="F89"/>
  <c r="F85"/>
  <c r="F81"/>
  <c r="F77"/>
  <c r="F73"/>
  <c r="F69"/>
  <c r="F65"/>
  <c r="F61"/>
  <c r="F57"/>
  <c r="F53"/>
  <c r="F49"/>
  <c r="F45"/>
  <c r="F41"/>
  <c r="F37"/>
  <c r="F33"/>
  <c r="F29"/>
  <c r="F25"/>
  <c r="F21"/>
  <c r="F17"/>
  <c r="F13"/>
  <c r="F9"/>
  <c r="F5"/>
  <c r="F3"/>
  <c r="F96"/>
  <c r="F94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44"/>
  <c r="F42"/>
  <c r="F40"/>
  <c r="F38"/>
  <c r="F36"/>
  <c r="F34"/>
  <c r="F32"/>
  <c r="F30"/>
  <c r="F28"/>
  <c r="F26"/>
  <c r="F24"/>
  <c r="F22"/>
  <c r="F20"/>
  <c r="F18"/>
  <c r="F16"/>
  <c r="F14"/>
  <c r="F12"/>
  <c r="F10"/>
  <c r="F8"/>
  <c r="F6"/>
  <c r="F4"/>
  <c r="F95"/>
  <c r="F91"/>
  <c r="F87"/>
  <c r="F83"/>
  <c r="F79"/>
  <c r="F75"/>
  <c r="F71"/>
  <c r="F67"/>
  <c r="F63"/>
  <c r="F59"/>
  <c r="F55"/>
  <c r="F51"/>
  <c r="F47"/>
  <c r="F43"/>
  <c r="F39"/>
  <c r="F35"/>
  <c r="F31"/>
  <c r="F27"/>
  <c r="F23"/>
  <c r="F19"/>
  <c r="F15"/>
  <c r="F11"/>
  <c r="F7"/>
  <c r="H135" i="1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91" i="4"/>
  <c r="H83"/>
  <c r="H67"/>
  <c r="H59"/>
  <c r="H51"/>
  <c r="H35"/>
  <c r="H27"/>
  <c r="H19"/>
  <c r="H3"/>
  <c r="G21"/>
  <c r="F97"/>
  <c r="F95"/>
  <c r="F93"/>
  <c r="F91"/>
  <c r="F89"/>
  <c r="F87"/>
  <c r="F85"/>
  <c r="F83"/>
  <c r="F81"/>
  <c r="F79"/>
  <c r="F77"/>
  <c r="F75"/>
  <c r="F73"/>
  <c r="F71"/>
  <c r="F69"/>
  <c r="F67"/>
  <c r="F65"/>
  <c r="F63"/>
  <c r="F61"/>
  <c r="F59"/>
  <c r="F57"/>
  <c r="F55"/>
  <c r="F53"/>
  <c r="F51"/>
  <c r="F49"/>
  <c r="F47"/>
  <c r="F45"/>
  <c r="F43"/>
  <c r="F41"/>
  <c r="F39"/>
  <c r="F37"/>
  <c r="F35"/>
  <c r="F33"/>
  <c r="F31"/>
  <c r="F29"/>
  <c r="F27"/>
  <c r="F25"/>
  <c r="F23"/>
  <c r="F21"/>
  <c r="F19"/>
  <c r="F17"/>
  <c r="F15"/>
  <c r="F13"/>
  <c r="F11"/>
  <c r="F9"/>
  <c r="F7"/>
  <c r="F5"/>
  <c r="F3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G29"/>
  <c r="G27"/>
  <c r="G25"/>
  <c r="H23"/>
  <c r="H21"/>
  <c r="G19"/>
  <c r="H17"/>
  <c r="H15"/>
  <c r="G11"/>
  <c r="H7"/>
  <c r="H5"/>
  <c r="G3"/>
  <c r="H9" l="1"/>
  <c r="G9"/>
  <c r="H13"/>
  <c r="G13"/>
  <c r="G5"/>
  <c r="G17"/>
  <c r="H11"/>
  <c r="H43"/>
  <c r="H75"/>
  <c r="G7"/>
  <c r="G15"/>
  <c r="I15" s="1"/>
  <c r="J15" s="1"/>
  <c r="G23"/>
  <c r="H31"/>
  <c r="H39"/>
  <c r="H47"/>
  <c r="H55"/>
  <c r="H63"/>
  <c r="H71"/>
  <c r="H79"/>
  <c r="H87"/>
  <c r="H95"/>
  <c r="H4"/>
  <c r="G4"/>
  <c r="H6"/>
  <c r="G6"/>
  <c r="H8"/>
  <c r="G8"/>
  <c r="H10"/>
  <c r="G10"/>
  <c r="H12"/>
  <c r="G12"/>
  <c r="H14"/>
  <c r="G14"/>
  <c r="H16"/>
  <c r="G16"/>
  <c r="H18"/>
  <c r="G18"/>
  <c r="H20"/>
  <c r="G20"/>
  <c r="H22"/>
  <c r="G22"/>
  <c r="H24"/>
  <c r="G24"/>
  <c r="H26"/>
  <c r="G26"/>
  <c r="H28"/>
  <c r="G28"/>
  <c r="F28"/>
  <c r="H30"/>
  <c r="G30"/>
  <c r="F30"/>
  <c r="H32"/>
  <c r="G32"/>
  <c r="F32"/>
  <c r="H34"/>
  <c r="G34"/>
  <c r="F34"/>
  <c r="H36"/>
  <c r="G36"/>
  <c r="F36"/>
  <c r="H38"/>
  <c r="G38"/>
  <c r="F38"/>
  <c r="H40"/>
  <c r="G40"/>
  <c r="F40"/>
  <c r="H42"/>
  <c r="G42"/>
  <c r="F42"/>
  <c r="H44"/>
  <c r="G44"/>
  <c r="F44"/>
  <c r="H46"/>
  <c r="G46"/>
  <c r="F46"/>
  <c r="H48"/>
  <c r="G48"/>
  <c r="F48"/>
  <c r="H50"/>
  <c r="G50"/>
  <c r="F50"/>
  <c r="H52"/>
  <c r="G52"/>
  <c r="F52"/>
  <c r="H54"/>
  <c r="G54"/>
  <c r="F54"/>
  <c r="H56"/>
  <c r="G56"/>
  <c r="F56"/>
  <c r="H58"/>
  <c r="G58"/>
  <c r="F58"/>
  <c r="H60"/>
  <c r="G60"/>
  <c r="F60"/>
  <c r="H62"/>
  <c r="G62"/>
  <c r="F62"/>
  <c r="H64"/>
  <c r="G64"/>
  <c r="F64"/>
  <c r="H66"/>
  <c r="G66"/>
  <c r="F66"/>
  <c r="H68"/>
  <c r="G68"/>
  <c r="F68"/>
  <c r="H70"/>
  <c r="G70"/>
  <c r="F70"/>
  <c r="H72"/>
  <c r="G72"/>
  <c r="F72"/>
  <c r="H74"/>
  <c r="G74"/>
  <c r="F74"/>
  <c r="H76"/>
  <c r="G76"/>
  <c r="F76"/>
  <c r="H78"/>
  <c r="G78"/>
  <c r="F78"/>
  <c r="H80"/>
  <c r="G80"/>
  <c r="F80"/>
  <c r="H82"/>
  <c r="G82"/>
  <c r="F82"/>
  <c r="H84"/>
  <c r="G84"/>
  <c r="F84"/>
  <c r="H86"/>
  <c r="G86"/>
  <c r="F86"/>
  <c r="H88"/>
  <c r="G88"/>
  <c r="F88"/>
  <c r="H90"/>
  <c r="G90"/>
  <c r="F90"/>
  <c r="H92"/>
  <c r="G92"/>
  <c r="F92"/>
  <c r="H94"/>
  <c r="G94"/>
  <c r="F94"/>
  <c r="H96"/>
  <c r="G96"/>
  <c r="F96"/>
  <c r="F6"/>
  <c r="F10"/>
  <c r="F14"/>
  <c r="F18"/>
  <c r="F22"/>
  <c r="F26"/>
  <c r="F4"/>
  <c r="F8"/>
  <c r="F12"/>
  <c r="F16"/>
  <c r="F20"/>
  <c r="F24"/>
  <c r="I3"/>
  <c r="G4" i="5"/>
  <c r="H25" i="4"/>
  <c r="H29"/>
  <c r="H33"/>
  <c r="H37"/>
  <c r="H41"/>
  <c r="H45"/>
  <c r="H49"/>
  <c r="H53"/>
  <c r="H57"/>
  <c r="H61"/>
  <c r="H65"/>
  <c r="H69"/>
  <c r="H73"/>
  <c r="H77"/>
  <c r="H81"/>
  <c r="H85"/>
  <c r="H89"/>
  <c r="H93"/>
  <c r="H97"/>
  <c r="I4" i="5"/>
  <c r="H4"/>
  <c r="G5" i="1"/>
  <c r="J5" s="1"/>
  <c r="K5" s="1"/>
  <c r="G7"/>
  <c r="J7" s="1"/>
  <c r="K7" s="1"/>
  <c r="G9"/>
  <c r="J9" s="1"/>
  <c r="K9" s="1"/>
  <c r="G11"/>
  <c r="J11" s="1"/>
  <c r="K11" s="1"/>
  <c r="G13"/>
  <c r="J13" s="1"/>
  <c r="K13" s="1"/>
  <c r="G15"/>
  <c r="J15" s="1"/>
  <c r="K15" s="1"/>
  <c r="G17"/>
  <c r="J17" s="1"/>
  <c r="K17" s="1"/>
  <c r="G19"/>
  <c r="J19" s="1"/>
  <c r="K19" s="1"/>
  <c r="G4"/>
  <c r="J4" s="1"/>
  <c r="K4" s="1"/>
  <c r="G6"/>
  <c r="J6" s="1"/>
  <c r="K6" s="1"/>
  <c r="G8"/>
  <c r="J8" s="1"/>
  <c r="K8" s="1"/>
  <c r="G10"/>
  <c r="J10" s="1"/>
  <c r="K10" s="1"/>
  <c r="G12"/>
  <c r="J12" s="1"/>
  <c r="K12" s="1"/>
  <c r="G14"/>
  <c r="J14" s="1"/>
  <c r="K14" s="1"/>
  <c r="G16"/>
  <c r="J16" s="1"/>
  <c r="K16" s="1"/>
  <c r="G18"/>
  <c r="J18" s="1"/>
  <c r="K18" s="1"/>
  <c r="G20"/>
  <c r="J20" s="1"/>
  <c r="K20" s="1"/>
  <c r="G22"/>
  <c r="J22" s="1"/>
  <c r="K22" s="1"/>
  <c r="G24"/>
  <c r="J24" s="1"/>
  <c r="K24" s="1"/>
  <c r="G26"/>
  <c r="J26" s="1"/>
  <c r="K26" s="1"/>
  <c r="G28"/>
  <c r="J28" s="1"/>
  <c r="K28" s="1"/>
  <c r="G30"/>
  <c r="J30" s="1"/>
  <c r="K30" s="1"/>
  <c r="G32"/>
  <c r="J32" s="1"/>
  <c r="K32" s="1"/>
  <c r="G34"/>
  <c r="J34" s="1"/>
  <c r="K34" s="1"/>
  <c r="G36"/>
  <c r="J36" s="1"/>
  <c r="K36" s="1"/>
  <c r="G38"/>
  <c r="J38" s="1"/>
  <c r="K38" s="1"/>
  <c r="G40"/>
  <c r="J40" s="1"/>
  <c r="K40" s="1"/>
  <c r="G42"/>
  <c r="J42" s="1"/>
  <c r="K42" s="1"/>
  <c r="G44"/>
  <c r="J44" s="1"/>
  <c r="K44" s="1"/>
  <c r="G46"/>
  <c r="J46" s="1"/>
  <c r="K46" s="1"/>
  <c r="G48"/>
  <c r="J48" s="1"/>
  <c r="K48" s="1"/>
  <c r="G50"/>
  <c r="J50" s="1"/>
  <c r="K50" s="1"/>
  <c r="G52"/>
  <c r="J52" s="1"/>
  <c r="K52" s="1"/>
  <c r="G54"/>
  <c r="J54" s="1"/>
  <c r="K54" s="1"/>
  <c r="G56"/>
  <c r="J56" s="1"/>
  <c r="K56" s="1"/>
  <c r="G58"/>
  <c r="J58" s="1"/>
  <c r="K58" s="1"/>
  <c r="G60"/>
  <c r="J60" s="1"/>
  <c r="K60" s="1"/>
  <c r="G62"/>
  <c r="J62" s="1"/>
  <c r="K62" s="1"/>
  <c r="G64"/>
  <c r="J64" s="1"/>
  <c r="K64" s="1"/>
  <c r="G66"/>
  <c r="J66" s="1"/>
  <c r="K66" s="1"/>
  <c r="G68"/>
  <c r="J68" s="1"/>
  <c r="K68" s="1"/>
  <c r="G70"/>
  <c r="J70" s="1"/>
  <c r="K70" s="1"/>
  <c r="G72"/>
  <c r="J72" s="1"/>
  <c r="K72" s="1"/>
  <c r="G74"/>
  <c r="J74" s="1"/>
  <c r="K74" s="1"/>
  <c r="G76"/>
  <c r="J76" s="1"/>
  <c r="K76" s="1"/>
  <c r="G78"/>
  <c r="J78" s="1"/>
  <c r="K78" s="1"/>
  <c r="G80"/>
  <c r="J80" s="1"/>
  <c r="K80" s="1"/>
  <c r="G82"/>
  <c r="J82" s="1"/>
  <c r="K82" s="1"/>
  <c r="G84"/>
  <c r="J84" s="1"/>
  <c r="K84" s="1"/>
  <c r="G86"/>
  <c r="J86" s="1"/>
  <c r="K86" s="1"/>
  <c r="G88"/>
  <c r="J88" s="1"/>
  <c r="K88" s="1"/>
  <c r="G90"/>
  <c r="J90" s="1"/>
  <c r="K90" s="1"/>
  <c r="G92"/>
  <c r="J92" s="1"/>
  <c r="K92" s="1"/>
  <c r="G94"/>
  <c r="J94" s="1"/>
  <c r="K94" s="1"/>
  <c r="G96"/>
  <c r="J96" s="1"/>
  <c r="K96" s="1"/>
  <c r="G98"/>
  <c r="J98" s="1"/>
  <c r="K98" s="1"/>
  <c r="G100"/>
  <c r="J100" s="1"/>
  <c r="K100" s="1"/>
  <c r="G102"/>
  <c r="J102" s="1"/>
  <c r="K102" s="1"/>
  <c r="G104"/>
  <c r="J104" s="1"/>
  <c r="K104" s="1"/>
  <c r="G106"/>
  <c r="J106" s="1"/>
  <c r="K106" s="1"/>
  <c r="G108"/>
  <c r="J108" s="1"/>
  <c r="K108" s="1"/>
  <c r="G110"/>
  <c r="J110" s="1"/>
  <c r="K110" s="1"/>
  <c r="G112"/>
  <c r="J112" s="1"/>
  <c r="K112" s="1"/>
  <c r="G114"/>
  <c r="J114" s="1"/>
  <c r="K114" s="1"/>
  <c r="G116"/>
  <c r="J116" s="1"/>
  <c r="K116" s="1"/>
  <c r="G118"/>
  <c r="J118" s="1"/>
  <c r="K118" s="1"/>
  <c r="G120"/>
  <c r="J120" s="1"/>
  <c r="K120" s="1"/>
  <c r="G122"/>
  <c r="J122" s="1"/>
  <c r="K122" s="1"/>
  <c r="G124"/>
  <c r="J124" s="1"/>
  <c r="K124" s="1"/>
  <c r="G126"/>
  <c r="J126" s="1"/>
  <c r="K126" s="1"/>
  <c r="G128"/>
  <c r="J128" s="1"/>
  <c r="K128" s="1"/>
  <c r="G130"/>
  <c r="J130" s="1"/>
  <c r="K130" s="1"/>
  <c r="G132"/>
  <c r="J132" s="1"/>
  <c r="K132" s="1"/>
  <c r="G134"/>
  <c r="J134" s="1"/>
  <c r="K134" s="1"/>
  <c r="G21"/>
  <c r="J21" s="1"/>
  <c r="K21" s="1"/>
  <c r="G23"/>
  <c r="J23" s="1"/>
  <c r="K23" s="1"/>
  <c r="G25"/>
  <c r="J25" s="1"/>
  <c r="K25" s="1"/>
  <c r="G27"/>
  <c r="J27" s="1"/>
  <c r="K27" s="1"/>
  <c r="G29"/>
  <c r="J29" s="1"/>
  <c r="K29" s="1"/>
  <c r="G31"/>
  <c r="J31" s="1"/>
  <c r="K31" s="1"/>
  <c r="G33"/>
  <c r="J33" s="1"/>
  <c r="K33" s="1"/>
  <c r="G35"/>
  <c r="J35" s="1"/>
  <c r="K35" s="1"/>
  <c r="G37"/>
  <c r="J37" s="1"/>
  <c r="K37" s="1"/>
  <c r="G39"/>
  <c r="J39" s="1"/>
  <c r="K39" s="1"/>
  <c r="G41"/>
  <c r="J41" s="1"/>
  <c r="K41" s="1"/>
  <c r="G43"/>
  <c r="J43" s="1"/>
  <c r="K43" s="1"/>
  <c r="G45"/>
  <c r="J45" s="1"/>
  <c r="K45" s="1"/>
  <c r="G47"/>
  <c r="J47" s="1"/>
  <c r="K47" s="1"/>
  <c r="G49"/>
  <c r="J49" s="1"/>
  <c r="K49" s="1"/>
  <c r="G51"/>
  <c r="J51" s="1"/>
  <c r="K51" s="1"/>
  <c r="G53"/>
  <c r="J53" s="1"/>
  <c r="K53" s="1"/>
  <c r="G55"/>
  <c r="J55" s="1"/>
  <c r="K55" s="1"/>
  <c r="G57"/>
  <c r="J57" s="1"/>
  <c r="K57" s="1"/>
  <c r="G59"/>
  <c r="J59" s="1"/>
  <c r="K59" s="1"/>
  <c r="G61"/>
  <c r="J61" s="1"/>
  <c r="K61" s="1"/>
  <c r="G63"/>
  <c r="J63" s="1"/>
  <c r="K63" s="1"/>
  <c r="G65"/>
  <c r="J65" s="1"/>
  <c r="K65" s="1"/>
  <c r="G67"/>
  <c r="J67" s="1"/>
  <c r="K67" s="1"/>
  <c r="G69"/>
  <c r="J69" s="1"/>
  <c r="K69" s="1"/>
  <c r="G71"/>
  <c r="J71" s="1"/>
  <c r="K71" s="1"/>
  <c r="G73"/>
  <c r="J73" s="1"/>
  <c r="K73" s="1"/>
  <c r="G75"/>
  <c r="J75" s="1"/>
  <c r="K75" s="1"/>
  <c r="G77"/>
  <c r="J77" s="1"/>
  <c r="K77" s="1"/>
  <c r="G79"/>
  <c r="J79" s="1"/>
  <c r="K79" s="1"/>
  <c r="G81"/>
  <c r="J81" s="1"/>
  <c r="K81" s="1"/>
  <c r="G83"/>
  <c r="J83" s="1"/>
  <c r="K83" s="1"/>
  <c r="G85"/>
  <c r="J85" s="1"/>
  <c r="K85" s="1"/>
  <c r="G87"/>
  <c r="J87" s="1"/>
  <c r="K87" s="1"/>
  <c r="G89"/>
  <c r="J89" s="1"/>
  <c r="K89" s="1"/>
  <c r="G91"/>
  <c r="J91" s="1"/>
  <c r="K91" s="1"/>
  <c r="G93"/>
  <c r="J93" s="1"/>
  <c r="K93" s="1"/>
  <c r="G95"/>
  <c r="J95" s="1"/>
  <c r="K95" s="1"/>
  <c r="G97"/>
  <c r="J97" s="1"/>
  <c r="K97" s="1"/>
  <c r="G99"/>
  <c r="J99" s="1"/>
  <c r="K99" s="1"/>
  <c r="G101"/>
  <c r="J101" s="1"/>
  <c r="K101" s="1"/>
  <c r="G103"/>
  <c r="J103" s="1"/>
  <c r="K103" s="1"/>
  <c r="G105"/>
  <c r="J105" s="1"/>
  <c r="K105" s="1"/>
  <c r="G107"/>
  <c r="J107" s="1"/>
  <c r="K107" s="1"/>
  <c r="G109"/>
  <c r="J109" s="1"/>
  <c r="K109" s="1"/>
  <c r="G111"/>
  <c r="J111" s="1"/>
  <c r="K111" s="1"/>
  <c r="G113"/>
  <c r="J113" s="1"/>
  <c r="K113" s="1"/>
  <c r="G115"/>
  <c r="J115" s="1"/>
  <c r="K115" s="1"/>
  <c r="G117"/>
  <c r="J117" s="1"/>
  <c r="K117" s="1"/>
  <c r="G119"/>
  <c r="J119" s="1"/>
  <c r="K119" s="1"/>
  <c r="G121"/>
  <c r="J121" s="1"/>
  <c r="K121" s="1"/>
  <c r="G123"/>
  <c r="J123" s="1"/>
  <c r="K123" s="1"/>
  <c r="G125"/>
  <c r="J125" s="1"/>
  <c r="K125" s="1"/>
  <c r="G127"/>
  <c r="J127" s="1"/>
  <c r="K127" s="1"/>
  <c r="G129"/>
  <c r="J129" s="1"/>
  <c r="K129" s="1"/>
  <c r="G131"/>
  <c r="J131" s="1"/>
  <c r="K131" s="1"/>
  <c r="G133"/>
  <c r="J133" s="1"/>
  <c r="K133" s="1"/>
  <c r="G135"/>
  <c r="J135" s="1"/>
  <c r="K135" s="1"/>
  <c r="I12" i="4"/>
  <c r="J12" s="1"/>
  <c r="I13"/>
  <c r="J13" s="1"/>
  <c r="G7" i="25"/>
  <c r="G68" i="6"/>
  <c r="G64"/>
  <c r="G60"/>
  <c r="G56"/>
  <c r="G52"/>
  <c r="G48"/>
  <c r="G44"/>
  <c r="G40"/>
  <c r="G36"/>
  <c r="G32"/>
  <c r="G28"/>
  <c r="G24"/>
  <c r="G20"/>
  <c r="G16"/>
  <c r="G12"/>
  <c r="G8"/>
  <c r="G4"/>
  <c r="G112" i="5"/>
  <c r="G108"/>
  <c r="G104"/>
  <c r="G100"/>
  <c r="G96"/>
  <c r="G92"/>
  <c r="G88"/>
  <c r="G84"/>
  <c r="G80"/>
  <c r="G76"/>
  <c r="G72"/>
  <c r="G68"/>
  <c r="G64"/>
  <c r="G60"/>
  <c r="G56"/>
  <c r="G52"/>
  <c r="G50"/>
  <c r="G46"/>
  <c r="G42"/>
  <c r="G38"/>
  <c r="G34"/>
  <c r="G30"/>
  <c r="G26"/>
  <c r="G22"/>
  <c r="G7"/>
  <c r="I60" i="4" l="1"/>
  <c r="J60" s="1"/>
  <c r="J4" i="5"/>
  <c r="K4" s="1"/>
  <c r="H4" i="25"/>
  <c r="I4"/>
  <c r="G4"/>
  <c r="H6"/>
  <c r="G6"/>
  <c r="I6"/>
  <c r="H8"/>
  <c r="I8"/>
  <c r="G8"/>
  <c r="H3"/>
  <c r="I3"/>
  <c r="G3"/>
  <c r="I5"/>
  <c r="H5"/>
  <c r="J5" s="1"/>
  <c r="K5" s="1"/>
  <c r="I7"/>
  <c r="H7"/>
  <c r="J7" s="1"/>
  <c r="K7" s="1"/>
  <c r="G5"/>
  <c r="I5" i="5"/>
  <c r="H5"/>
  <c r="I9"/>
  <c r="H9"/>
  <c r="I11"/>
  <c r="H11"/>
  <c r="I14"/>
  <c r="H14"/>
  <c r="I18"/>
  <c r="H18"/>
  <c r="H3"/>
  <c r="I3"/>
  <c r="I6"/>
  <c r="H6"/>
  <c r="I8"/>
  <c r="H8"/>
  <c r="I10"/>
  <c r="H10"/>
  <c r="I13"/>
  <c r="H13"/>
  <c r="I15"/>
  <c r="H15"/>
  <c r="I17"/>
  <c r="H17"/>
  <c r="I19"/>
  <c r="H19"/>
  <c r="I21"/>
  <c r="H21"/>
  <c r="I23"/>
  <c r="H23"/>
  <c r="I25"/>
  <c r="H25"/>
  <c r="I27"/>
  <c r="H27"/>
  <c r="I29"/>
  <c r="H29"/>
  <c r="I31"/>
  <c r="H31"/>
  <c r="I33"/>
  <c r="H33"/>
  <c r="I35"/>
  <c r="H35"/>
  <c r="I37"/>
  <c r="H37"/>
  <c r="I39"/>
  <c r="H39"/>
  <c r="I41"/>
  <c r="H41"/>
  <c r="I43"/>
  <c r="H43"/>
  <c r="I45"/>
  <c r="H45"/>
  <c r="I47"/>
  <c r="H47"/>
  <c r="I49"/>
  <c r="H49"/>
  <c r="I51"/>
  <c r="H51"/>
  <c r="I53"/>
  <c r="H53"/>
  <c r="I55"/>
  <c r="H55"/>
  <c r="I57"/>
  <c r="H57"/>
  <c r="I59"/>
  <c r="H59"/>
  <c r="I61"/>
  <c r="H61"/>
  <c r="I63"/>
  <c r="H63"/>
  <c r="I65"/>
  <c r="H65"/>
  <c r="I67"/>
  <c r="H67"/>
  <c r="I69"/>
  <c r="H69"/>
  <c r="I71"/>
  <c r="H71"/>
  <c r="I73"/>
  <c r="H73"/>
  <c r="I75"/>
  <c r="H75"/>
  <c r="I77"/>
  <c r="H77"/>
  <c r="I79"/>
  <c r="H79"/>
  <c r="I81"/>
  <c r="H81"/>
  <c r="I83"/>
  <c r="H83"/>
  <c r="I85"/>
  <c r="H85"/>
  <c r="I87"/>
  <c r="H87"/>
  <c r="I89"/>
  <c r="H89"/>
  <c r="I91"/>
  <c r="H91"/>
  <c r="I93"/>
  <c r="H93"/>
  <c r="I95"/>
  <c r="H95"/>
  <c r="I97"/>
  <c r="H97"/>
  <c r="I99"/>
  <c r="H99"/>
  <c r="I101"/>
  <c r="H101"/>
  <c r="I103"/>
  <c r="H103"/>
  <c r="I105"/>
  <c r="H105"/>
  <c r="I107"/>
  <c r="H107"/>
  <c r="I109"/>
  <c r="H109"/>
  <c r="I111"/>
  <c r="H111"/>
  <c r="I113"/>
  <c r="H113"/>
  <c r="G111"/>
  <c r="G107"/>
  <c r="G103"/>
  <c r="G99"/>
  <c r="G95"/>
  <c r="G91"/>
  <c r="G87"/>
  <c r="G83"/>
  <c r="G79"/>
  <c r="G75"/>
  <c r="G71"/>
  <c r="G67"/>
  <c r="G63"/>
  <c r="G59"/>
  <c r="G55"/>
  <c r="G51"/>
  <c r="G47"/>
  <c r="G43"/>
  <c r="G39"/>
  <c r="G35"/>
  <c r="G31"/>
  <c r="G27"/>
  <c r="G23"/>
  <c r="G19"/>
  <c r="G15"/>
  <c r="G8"/>
  <c r="G18"/>
  <c r="G14"/>
  <c r="G11"/>
  <c r="G3"/>
  <c r="I7"/>
  <c r="H7"/>
  <c r="J7" s="1"/>
  <c r="K7" s="1"/>
  <c r="I12"/>
  <c r="H12"/>
  <c r="I16"/>
  <c r="H16"/>
  <c r="I20"/>
  <c r="H20"/>
  <c r="I22"/>
  <c r="H22"/>
  <c r="J22" s="1"/>
  <c r="K22" s="1"/>
  <c r="I24"/>
  <c r="H24"/>
  <c r="I26"/>
  <c r="H26"/>
  <c r="J26" s="1"/>
  <c r="K26" s="1"/>
  <c r="I28"/>
  <c r="H28"/>
  <c r="I30"/>
  <c r="H30"/>
  <c r="J30" s="1"/>
  <c r="K30" s="1"/>
  <c r="I32"/>
  <c r="H32"/>
  <c r="I34"/>
  <c r="H34"/>
  <c r="J34" s="1"/>
  <c r="K34" s="1"/>
  <c r="I36"/>
  <c r="H36"/>
  <c r="I38"/>
  <c r="H38"/>
  <c r="J38" s="1"/>
  <c r="K38" s="1"/>
  <c r="I40"/>
  <c r="H40"/>
  <c r="I42"/>
  <c r="H42"/>
  <c r="J42" s="1"/>
  <c r="K42" s="1"/>
  <c r="I44"/>
  <c r="H44"/>
  <c r="I46"/>
  <c r="H46"/>
  <c r="J46" s="1"/>
  <c r="K46" s="1"/>
  <c r="I48"/>
  <c r="H48"/>
  <c r="I50"/>
  <c r="H50"/>
  <c r="J50" s="1"/>
  <c r="K50" s="1"/>
  <c r="I52"/>
  <c r="H52"/>
  <c r="J52" s="1"/>
  <c r="K52" s="1"/>
  <c r="I54"/>
  <c r="H54"/>
  <c r="I56"/>
  <c r="H56"/>
  <c r="J56" s="1"/>
  <c r="K56" s="1"/>
  <c r="I58"/>
  <c r="H58"/>
  <c r="I60"/>
  <c r="H60"/>
  <c r="J60" s="1"/>
  <c r="K60" s="1"/>
  <c r="I62"/>
  <c r="H62"/>
  <c r="I64"/>
  <c r="H64"/>
  <c r="J64" s="1"/>
  <c r="K64" s="1"/>
  <c r="I66"/>
  <c r="H66"/>
  <c r="I68"/>
  <c r="H68"/>
  <c r="J68" s="1"/>
  <c r="K68" s="1"/>
  <c r="I70"/>
  <c r="H70"/>
  <c r="I72"/>
  <c r="H72"/>
  <c r="J72" s="1"/>
  <c r="K72" s="1"/>
  <c r="I74"/>
  <c r="H74"/>
  <c r="I76"/>
  <c r="H76"/>
  <c r="J76" s="1"/>
  <c r="K76" s="1"/>
  <c r="I78"/>
  <c r="H78"/>
  <c r="I80"/>
  <c r="H80"/>
  <c r="J80" s="1"/>
  <c r="K80" s="1"/>
  <c r="I82"/>
  <c r="H82"/>
  <c r="I84"/>
  <c r="H84"/>
  <c r="J84" s="1"/>
  <c r="K84" s="1"/>
  <c r="I86"/>
  <c r="H86"/>
  <c r="I88"/>
  <c r="H88"/>
  <c r="J88" s="1"/>
  <c r="K88" s="1"/>
  <c r="I90"/>
  <c r="H90"/>
  <c r="I92"/>
  <c r="H92"/>
  <c r="J92" s="1"/>
  <c r="K92" s="1"/>
  <c r="I94"/>
  <c r="H94"/>
  <c r="I96"/>
  <c r="H96"/>
  <c r="J96" s="1"/>
  <c r="K96" s="1"/>
  <c r="I98"/>
  <c r="H98"/>
  <c r="I100"/>
  <c r="H100"/>
  <c r="J100" s="1"/>
  <c r="K100" s="1"/>
  <c r="I102"/>
  <c r="H102"/>
  <c r="I104"/>
  <c r="H104"/>
  <c r="J104" s="1"/>
  <c r="K104" s="1"/>
  <c r="I106"/>
  <c r="H106"/>
  <c r="J106" s="1"/>
  <c r="K106" s="1"/>
  <c r="I108"/>
  <c r="H108"/>
  <c r="J108" s="1"/>
  <c r="K108" s="1"/>
  <c r="I110"/>
  <c r="H110"/>
  <c r="I112"/>
  <c r="H112"/>
  <c r="J112" s="1"/>
  <c r="K112" s="1"/>
  <c r="I114"/>
  <c r="H114"/>
  <c r="G113"/>
  <c r="G109"/>
  <c r="G105"/>
  <c r="G101"/>
  <c r="G97"/>
  <c r="G93"/>
  <c r="G89"/>
  <c r="G85"/>
  <c r="G81"/>
  <c r="G77"/>
  <c r="G73"/>
  <c r="G69"/>
  <c r="G65"/>
  <c r="G61"/>
  <c r="G57"/>
  <c r="G53"/>
  <c r="G114"/>
  <c r="G110"/>
  <c r="G106"/>
  <c r="G102"/>
  <c r="G98"/>
  <c r="G94"/>
  <c r="G90"/>
  <c r="G86"/>
  <c r="G82"/>
  <c r="G78"/>
  <c r="G74"/>
  <c r="G70"/>
  <c r="G66"/>
  <c r="G62"/>
  <c r="G58"/>
  <c r="G54"/>
  <c r="G49"/>
  <c r="G45"/>
  <c r="G41"/>
  <c r="G37"/>
  <c r="G33"/>
  <c r="G29"/>
  <c r="G25"/>
  <c r="G21"/>
  <c r="G17"/>
  <c r="G13"/>
  <c r="G10"/>
  <c r="G6"/>
  <c r="G48"/>
  <c r="G44"/>
  <c r="G40"/>
  <c r="G36"/>
  <c r="G32"/>
  <c r="G28"/>
  <c r="G24"/>
  <c r="G20"/>
  <c r="G16"/>
  <c r="G12"/>
  <c r="G9"/>
  <c r="G5"/>
  <c r="H3" i="24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53"/>
  <c r="H56"/>
  <c r="H58"/>
  <c r="H60"/>
  <c r="H62"/>
  <c r="H64"/>
  <c r="H66"/>
  <c r="H68"/>
  <c r="H71"/>
  <c r="H73"/>
  <c r="H75"/>
  <c r="H77"/>
  <c r="H79"/>
  <c r="H81"/>
  <c r="H83"/>
  <c r="H85"/>
  <c r="H87"/>
  <c r="H89"/>
  <c r="H91"/>
  <c r="H93"/>
  <c r="H95"/>
  <c r="H97"/>
  <c r="H4"/>
  <c r="I4"/>
  <c r="J4" s="1"/>
  <c r="H6"/>
  <c r="H8"/>
  <c r="I8"/>
  <c r="J8" s="1"/>
  <c r="H10"/>
  <c r="H12"/>
  <c r="I12"/>
  <c r="J12" s="1"/>
  <c r="H14"/>
  <c r="H16"/>
  <c r="I16"/>
  <c r="J16" s="1"/>
  <c r="H18"/>
  <c r="H20"/>
  <c r="I20"/>
  <c r="J20" s="1"/>
  <c r="H22"/>
  <c r="H24"/>
  <c r="I24"/>
  <c r="J24" s="1"/>
  <c r="H26"/>
  <c r="H28"/>
  <c r="I28"/>
  <c r="J28" s="1"/>
  <c r="H30"/>
  <c r="H32"/>
  <c r="I32"/>
  <c r="J32" s="1"/>
  <c r="H34"/>
  <c r="H36"/>
  <c r="I36"/>
  <c r="J36" s="1"/>
  <c r="H38"/>
  <c r="H40"/>
  <c r="I40"/>
  <c r="J40" s="1"/>
  <c r="H42"/>
  <c r="H44"/>
  <c r="I44"/>
  <c r="J44" s="1"/>
  <c r="H46"/>
  <c r="H48"/>
  <c r="I48"/>
  <c r="J48" s="1"/>
  <c r="H50"/>
  <c r="H52"/>
  <c r="I52"/>
  <c r="J52" s="1"/>
  <c r="H54"/>
  <c r="H55"/>
  <c r="I55"/>
  <c r="J55" s="1"/>
  <c r="H57"/>
  <c r="H59"/>
  <c r="I59"/>
  <c r="J59" s="1"/>
  <c r="H61"/>
  <c r="H63"/>
  <c r="I63"/>
  <c r="J63" s="1"/>
  <c r="H65"/>
  <c r="H67"/>
  <c r="I67"/>
  <c r="J67" s="1"/>
  <c r="H69"/>
  <c r="H70"/>
  <c r="I70"/>
  <c r="J70" s="1"/>
  <c r="H72"/>
  <c r="H74"/>
  <c r="I74"/>
  <c r="J74" s="1"/>
  <c r="H76"/>
  <c r="H78"/>
  <c r="I78"/>
  <c r="J78" s="1"/>
  <c r="H80"/>
  <c r="H82"/>
  <c r="I82"/>
  <c r="J82" s="1"/>
  <c r="H84"/>
  <c r="H86"/>
  <c r="I86"/>
  <c r="J86" s="1"/>
  <c r="H88"/>
  <c r="H90"/>
  <c r="I90"/>
  <c r="J90" s="1"/>
  <c r="H92"/>
  <c r="H94"/>
  <c r="I94"/>
  <c r="J94" s="1"/>
  <c r="H96"/>
  <c r="H3" i="6"/>
  <c r="I3"/>
  <c r="G3"/>
  <c r="J3" s="1"/>
  <c r="K3" s="1"/>
  <c r="I5"/>
  <c r="H5"/>
  <c r="I7"/>
  <c r="H7"/>
  <c r="I9"/>
  <c r="H9"/>
  <c r="I11"/>
  <c r="H11"/>
  <c r="I13"/>
  <c r="H13"/>
  <c r="I15"/>
  <c r="H15"/>
  <c r="I17"/>
  <c r="H17"/>
  <c r="I19"/>
  <c r="H19"/>
  <c r="I21"/>
  <c r="H21"/>
  <c r="I23"/>
  <c r="H23"/>
  <c r="I25"/>
  <c r="H25"/>
  <c r="I27"/>
  <c r="H27"/>
  <c r="I29"/>
  <c r="H29"/>
  <c r="I31"/>
  <c r="H31"/>
  <c r="I33"/>
  <c r="H33"/>
  <c r="I35"/>
  <c r="H35"/>
  <c r="I37"/>
  <c r="H37"/>
  <c r="I39"/>
  <c r="H39"/>
  <c r="I41"/>
  <c r="H41"/>
  <c r="I43"/>
  <c r="H43"/>
  <c r="I45"/>
  <c r="H45"/>
  <c r="I47"/>
  <c r="H47"/>
  <c r="I49"/>
  <c r="H49"/>
  <c r="I51"/>
  <c r="H51"/>
  <c r="I53"/>
  <c r="H53"/>
  <c r="I55"/>
  <c r="H55"/>
  <c r="I57"/>
  <c r="H57"/>
  <c r="I59"/>
  <c r="H59"/>
  <c r="I61"/>
  <c r="H61"/>
  <c r="I63"/>
  <c r="H63"/>
  <c r="I65"/>
  <c r="H65"/>
  <c r="I67"/>
  <c r="H67"/>
  <c r="I69"/>
  <c r="H69"/>
  <c r="I71"/>
  <c r="H71"/>
  <c r="G69"/>
  <c r="G65"/>
  <c r="J65" s="1"/>
  <c r="K65" s="1"/>
  <c r="G61"/>
  <c r="G57"/>
  <c r="J57" s="1"/>
  <c r="K57" s="1"/>
  <c r="G53"/>
  <c r="G49"/>
  <c r="J49" s="1"/>
  <c r="K49" s="1"/>
  <c r="G45"/>
  <c r="G41"/>
  <c r="J41" s="1"/>
  <c r="K41" s="1"/>
  <c r="G37"/>
  <c r="G33"/>
  <c r="J33" s="1"/>
  <c r="K33" s="1"/>
  <c r="G29"/>
  <c r="G25"/>
  <c r="J25" s="1"/>
  <c r="K25" s="1"/>
  <c r="G21"/>
  <c r="G17"/>
  <c r="J17" s="1"/>
  <c r="K17" s="1"/>
  <c r="G13"/>
  <c r="G9"/>
  <c r="J9" s="1"/>
  <c r="K9" s="1"/>
  <c r="G5"/>
  <c r="I4"/>
  <c r="H4"/>
  <c r="J4" s="1"/>
  <c r="K4" s="1"/>
  <c r="I6"/>
  <c r="H6"/>
  <c r="I8"/>
  <c r="H8"/>
  <c r="J8" s="1"/>
  <c r="K8" s="1"/>
  <c r="I10"/>
  <c r="H10"/>
  <c r="I12"/>
  <c r="H12"/>
  <c r="J12" s="1"/>
  <c r="K12" s="1"/>
  <c r="I14"/>
  <c r="H14"/>
  <c r="I16"/>
  <c r="H16"/>
  <c r="J16" s="1"/>
  <c r="K16" s="1"/>
  <c r="I18"/>
  <c r="H18"/>
  <c r="I20"/>
  <c r="H20"/>
  <c r="J20" s="1"/>
  <c r="K20" s="1"/>
  <c r="I22"/>
  <c r="H22"/>
  <c r="I24"/>
  <c r="H24"/>
  <c r="J24" s="1"/>
  <c r="K24" s="1"/>
  <c r="I26"/>
  <c r="H26"/>
  <c r="I28"/>
  <c r="H28"/>
  <c r="J28" s="1"/>
  <c r="K28" s="1"/>
  <c r="I30"/>
  <c r="H30"/>
  <c r="I32"/>
  <c r="H32"/>
  <c r="J32" s="1"/>
  <c r="K32" s="1"/>
  <c r="I34"/>
  <c r="H34"/>
  <c r="I36"/>
  <c r="H36"/>
  <c r="J36" s="1"/>
  <c r="K36" s="1"/>
  <c r="I38"/>
  <c r="H38"/>
  <c r="I40"/>
  <c r="H40"/>
  <c r="J40" s="1"/>
  <c r="K40" s="1"/>
  <c r="I42"/>
  <c r="H42"/>
  <c r="I44"/>
  <c r="H44"/>
  <c r="J44" s="1"/>
  <c r="K44" s="1"/>
  <c r="I46"/>
  <c r="H46"/>
  <c r="I48"/>
  <c r="H48"/>
  <c r="J48" s="1"/>
  <c r="K48" s="1"/>
  <c r="I50"/>
  <c r="H50"/>
  <c r="I52"/>
  <c r="H52"/>
  <c r="J52" s="1"/>
  <c r="K52" s="1"/>
  <c r="I54"/>
  <c r="H54"/>
  <c r="I56"/>
  <c r="H56"/>
  <c r="J56" s="1"/>
  <c r="K56" s="1"/>
  <c r="I58"/>
  <c r="H58"/>
  <c r="I60"/>
  <c r="H60"/>
  <c r="J60" s="1"/>
  <c r="K60" s="1"/>
  <c r="I62"/>
  <c r="H62"/>
  <c r="I64"/>
  <c r="H64"/>
  <c r="J64" s="1"/>
  <c r="K64" s="1"/>
  <c r="I66"/>
  <c r="H66"/>
  <c r="I68"/>
  <c r="H68"/>
  <c r="J68" s="1"/>
  <c r="K68" s="1"/>
  <c r="I70"/>
  <c r="H70"/>
  <c r="G70"/>
  <c r="G66"/>
  <c r="G62"/>
  <c r="G58"/>
  <c r="J58" s="1"/>
  <c r="K58" s="1"/>
  <c r="G54"/>
  <c r="G50"/>
  <c r="G46"/>
  <c r="G42"/>
  <c r="J42" s="1"/>
  <c r="K42" s="1"/>
  <c r="G38"/>
  <c r="G34"/>
  <c r="G30"/>
  <c r="G26"/>
  <c r="J26" s="1"/>
  <c r="K26" s="1"/>
  <c r="G22"/>
  <c r="G18"/>
  <c r="G14"/>
  <c r="G10"/>
  <c r="J10" s="1"/>
  <c r="K10" s="1"/>
  <c r="G6"/>
  <c r="G71"/>
  <c r="G67"/>
  <c r="J67" s="1"/>
  <c r="K67" s="1"/>
  <c r="G63"/>
  <c r="G59"/>
  <c r="G55"/>
  <c r="G51"/>
  <c r="J51" s="1"/>
  <c r="K51" s="1"/>
  <c r="G47"/>
  <c r="G43"/>
  <c r="G39"/>
  <c r="G35"/>
  <c r="J35" s="1"/>
  <c r="K35" s="1"/>
  <c r="G31"/>
  <c r="G27"/>
  <c r="G23"/>
  <c r="G19"/>
  <c r="J19" s="1"/>
  <c r="K19" s="1"/>
  <c r="G15"/>
  <c r="G11"/>
  <c r="G7"/>
  <c r="I14" i="4"/>
  <c r="J14" s="1"/>
  <c r="I90"/>
  <c r="J90" s="1"/>
  <c r="I82"/>
  <c r="J82" s="1"/>
  <c r="I74"/>
  <c r="J74" s="1"/>
  <c r="I70"/>
  <c r="J70" s="1"/>
  <c r="I66"/>
  <c r="J66" s="1"/>
  <c r="I67"/>
  <c r="J67" s="1"/>
  <c r="I71"/>
  <c r="J71" s="1"/>
  <c r="I75"/>
  <c r="J75" s="1"/>
  <c r="I79"/>
  <c r="J79" s="1"/>
  <c r="I83"/>
  <c r="J83" s="1"/>
  <c r="I87"/>
  <c r="J87" s="1"/>
  <c r="I91"/>
  <c r="J91" s="1"/>
  <c r="I95"/>
  <c r="J95" s="1"/>
  <c r="I93"/>
  <c r="J93" s="1"/>
  <c r="I85"/>
  <c r="J85" s="1"/>
  <c r="I77"/>
  <c r="J77" s="1"/>
  <c r="I69"/>
  <c r="J69" s="1"/>
  <c r="I96"/>
  <c r="J96" s="1"/>
  <c r="I92"/>
  <c r="J92" s="1"/>
  <c r="I88"/>
  <c r="J88" s="1"/>
  <c r="I84"/>
  <c r="J84" s="1"/>
  <c r="I80"/>
  <c r="J80" s="1"/>
  <c r="I76"/>
  <c r="J76" s="1"/>
  <c r="I72"/>
  <c r="J72" s="1"/>
  <c r="I68"/>
  <c r="J68" s="1"/>
  <c r="I11"/>
  <c r="J11" s="1"/>
  <c r="I23"/>
  <c r="J23" s="1"/>
  <c r="I27"/>
  <c r="J27" s="1"/>
  <c r="I31"/>
  <c r="J31" s="1"/>
  <c r="I35"/>
  <c r="J35" s="1"/>
  <c r="I39"/>
  <c r="J39" s="1"/>
  <c r="I43"/>
  <c r="J43" s="1"/>
  <c r="I47"/>
  <c r="J47" s="1"/>
  <c r="I51"/>
  <c r="J51" s="1"/>
  <c r="I55"/>
  <c r="J55" s="1"/>
  <c r="I58"/>
  <c r="J58" s="1"/>
  <c r="I63"/>
  <c r="J63" s="1"/>
  <c r="I61"/>
  <c r="J61" s="1"/>
  <c r="I53"/>
  <c r="J53" s="1"/>
  <c r="I45"/>
  <c r="J45" s="1"/>
  <c r="I37"/>
  <c r="J37" s="1"/>
  <c r="I29"/>
  <c r="J29" s="1"/>
  <c r="I21"/>
  <c r="J21" s="1"/>
  <c r="I6"/>
  <c r="J6" s="1"/>
  <c r="I36"/>
  <c r="J36" s="1"/>
  <c r="I28"/>
  <c r="J28" s="1"/>
  <c r="I20"/>
  <c r="J20" s="1"/>
  <c r="I5"/>
  <c r="J5" s="1"/>
  <c r="J14" i="6" l="1"/>
  <c r="K14" s="1"/>
  <c r="J30"/>
  <c r="K30" s="1"/>
  <c r="J46"/>
  <c r="K46" s="1"/>
  <c r="J62"/>
  <c r="K62" s="1"/>
  <c r="J114" i="5"/>
  <c r="K114" s="1"/>
  <c r="J18" i="6"/>
  <c r="K18" s="1"/>
  <c r="J34"/>
  <c r="K34" s="1"/>
  <c r="J50"/>
  <c r="K50" s="1"/>
  <c r="J66"/>
  <c r="K66" s="1"/>
  <c r="J6" i="25"/>
  <c r="K6" s="1"/>
  <c r="J11" i="6"/>
  <c r="K11" s="1"/>
  <c r="J27"/>
  <c r="K27" s="1"/>
  <c r="J43"/>
  <c r="K43" s="1"/>
  <c r="J59"/>
  <c r="K59" s="1"/>
  <c r="J6"/>
  <c r="K6" s="1"/>
  <c r="J22"/>
  <c r="K22" s="1"/>
  <c r="J38"/>
  <c r="K38" s="1"/>
  <c r="J54"/>
  <c r="K54" s="1"/>
  <c r="J70"/>
  <c r="K70" s="1"/>
  <c r="J3" i="25"/>
  <c r="K3" s="1"/>
  <c r="J7" i="6"/>
  <c r="K7" s="1"/>
  <c r="J15"/>
  <c r="K15" s="1"/>
  <c r="J23"/>
  <c r="K23" s="1"/>
  <c r="J31"/>
  <c r="K31" s="1"/>
  <c r="J39"/>
  <c r="K39" s="1"/>
  <c r="J47"/>
  <c r="K47" s="1"/>
  <c r="J55"/>
  <c r="K55" s="1"/>
  <c r="J63"/>
  <c r="K63" s="1"/>
  <c r="J71"/>
  <c r="K71" s="1"/>
  <c r="J111" i="5"/>
  <c r="K111" s="1"/>
  <c r="J103"/>
  <c r="K103" s="1"/>
  <c r="J95"/>
  <c r="K95" s="1"/>
  <c r="J87"/>
  <c r="K87" s="1"/>
  <c r="J79"/>
  <c r="K79" s="1"/>
  <c r="J71"/>
  <c r="K71" s="1"/>
  <c r="J63"/>
  <c r="K63" s="1"/>
  <c r="J55"/>
  <c r="K55" s="1"/>
  <c r="J8" i="25"/>
  <c r="K8" s="1"/>
  <c r="J4"/>
  <c r="K4" s="1"/>
  <c r="J110" i="5"/>
  <c r="K110" s="1"/>
  <c r="J102"/>
  <c r="K102" s="1"/>
  <c r="J98"/>
  <c r="K98" s="1"/>
  <c r="J94"/>
  <c r="K94" s="1"/>
  <c r="J90"/>
  <c r="K90" s="1"/>
  <c r="J86"/>
  <c r="K86" s="1"/>
  <c r="J82"/>
  <c r="K82" s="1"/>
  <c r="J78"/>
  <c r="K78" s="1"/>
  <c r="J74"/>
  <c r="K74" s="1"/>
  <c r="J70"/>
  <c r="K70" s="1"/>
  <c r="J66"/>
  <c r="K66" s="1"/>
  <c r="J62"/>
  <c r="K62" s="1"/>
  <c r="J58"/>
  <c r="K58" s="1"/>
  <c r="J54"/>
  <c r="K54" s="1"/>
  <c r="J48"/>
  <c r="K48" s="1"/>
  <c r="J44"/>
  <c r="K44" s="1"/>
  <c r="J40"/>
  <c r="K40" s="1"/>
  <c r="J36"/>
  <c r="K36" s="1"/>
  <c r="J32"/>
  <c r="K32" s="1"/>
  <c r="J28"/>
  <c r="K28" s="1"/>
  <c r="J24"/>
  <c r="K24" s="1"/>
  <c r="J20"/>
  <c r="K20" s="1"/>
  <c r="J16"/>
  <c r="K16" s="1"/>
  <c r="J12"/>
  <c r="K12" s="1"/>
  <c r="J3"/>
  <c r="K3" s="1"/>
  <c r="J113"/>
  <c r="K113" s="1"/>
  <c r="J109"/>
  <c r="K109" s="1"/>
  <c r="J107"/>
  <c r="K107" s="1"/>
  <c r="J105"/>
  <c r="K105" s="1"/>
  <c r="J101"/>
  <c r="K101" s="1"/>
  <c r="J99"/>
  <c r="K99" s="1"/>
  <c r="J97"/>
  <c r="K97" s="1"/>
  <c r="J93"/>
  <c r="K93" s="1"/>
  <c r="J91"/>
  <c r="K91" s="1"/>
  <c r="J89"/>
  <c r="K89" s="1"/>
  <c r="J85"/>
  <c r="K85" s="1"/>
  <c r="J83"/>
  <c r="K83" s="1"/>
  <c r="J81"/>
  <c r="K81" s="1"/>
  <c r="J77"/>
  <c r="K77" s="1"/>
  <c r="J75"/>
  <c r="K75" s="1"/>
  <c r="J73"/>
  <c r="K73" s="1"/>
  <c r="J69"/>
  <c r="K69" s="1"/>
  <c r="J67"/>
  <c r="K67" s="1"/>
  <c r="J65"/>
  <c r="K65" s="1"/>
  <c r="J61"/>
  <c r="K61" s="1"/>
  <c r="J59"/>
  <c r="K59" s="1"/>
  <c r="J57"/>
  <c r="K57" s="1"/>
  <c r="J53"/>
  <c r="K53" s="1"/>
  <c r="J51"/>
  <c r="K51" s="1"/>
  <c r="J49"/>
  <c r="K49" s="1"/>
  <c r="J47"/>
  <c r="K47" s="1"/>
  <c r="J45"/>
  <c r="K45" s="1"/>
  <c r="J43"/>
  <c r="K43" s="1"/>
  <c r="J41"/>
  <c r="K41" s="1"/>
  <c r="J39"/>
  <c r="K39" s="1"/>
  <c r="J37"/>
  <c r="K37" s="1"/>
  <c r="J35"/>
  <c r="K35" s="1"/>
  <c r="J33"/>
  <c r="K33" s="1"/>
  <c r="J31"/>
  <c r="K31" s="1"/>
  <c r="J29"/>
  <c r="K29" s="1"/>
  <c r="J27"/>
  <c r="K27" s="1"/>
  <c r="J25"/>
  <c r="K25" s="1"/>
  <c r="J23"/>
  <c r="K23" s="1"/>
  <c r="J21"/>
  <c r="K21" s="1"/>
  <c r="J19"/>
  <c r="K19" s="1"/>
  <c r="J17"/>
  <c r="K17" s="1"/>
  <c r="J15"/>
  <c r="K15" s="1"/>
  <c r="J13"/>
  <c r="K13" s="1"/>
  <c r="J10"/>
  <c r="K10" s="1"/>
  <c r="J8"/>
  <c r="K8" s="1"/>
  <c r="J6"/>
  <c r="K6" s="1"/>
  <c r="J18"/>
  <c r="K18" s="1"/>
  <c r="J14"/>
  <c r="K14" s="1"/>
  <c r="J11"/>
  <c r="K11" s="1"/>
  <c r="J9"/>
  <c r="K9" s="1"/>
  <c r="J5"/>
  <c r="K5" s="1"/>
  <c r="H3" i="1"/>
  <c r="I3"/>
  <c r="G3"/>
  <c r="I7"/>
  <c r="I11"/>
  <c r="I4"/>
  <c r="I6"/>
  <c r="I8"/>
  <c r="I10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5"/>
  <c r="I9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99"/>
  <c r="I101"/>
  <c r="I103"/>
  <c r="I105"/>
  <c r="I107"/>
  <c r="I109"/>
  <c r="I111"/>
  <c r="I113"/>
  <c r="I115"/>
  <c r="I117"/>
  <c r="I119"/>
  <c r="I121"/>
  <c r="I123"/>
  <c r="I125"/>
  <c r="I127"/>
  <c r="I129"/>
  <c r="I131"/>
  <c r="I133"/>
  <c r="I135"/>
  <c r="I95" i="24"/>
  <c r="J95" s="1"/>
  <c r="I96"/>
  <c r="J96" s="1"/>
  <c r="I88"/>
  <c r="J88" s="1"/>
  <c r="I80"/>
  <c r="J80" s="1"/>
  <c r="I72"/>
  <c r="J72" s="1"/>
  <c r="I65"/>
  <c r="J65" s="1"/>
  <c r="I57"/>
  <c r="J57" s="1"/>
  <c r="I50"/>
  <c r="J50" s="1"/>
  <c r="I42"/>
  <c r="J42" s="1"/>
  <c r="I34"/>
  <c r="J34" s="1"/>
  <c r="I26"/>
  <c r="J26" s="1"/>
  <c r="I18"/>
  <c r="J18" s="1"/>
  <c r="I10"/>
  <c r="J10" s="1"/>
  <c r="I97"/>
  <c r="J97" s="1"/>
  <c r="I89"/>
  <c r="J89" s="1"/>
  <c r="I87"/>
  <c r="J87" s="1"/>
  <c r="I81"/>
  <c r="J81" s="1"/>
  <c r="I79"/>
  <c r="J79" s="1"/>
  <c r="I73"/>
  <c r="J73" s="1"/>
  <c r="I71"/>
  <c r="J71" s="1"/>
  <c r="I64"/>
  <c r="J64" s="1"/>
  <c r="I56"/>
  <c r="J56" s="1"/>
  <c r="I92"/>
  <c r="J92" s="1"/>
  <c r="I84"/>
  <c r="J84" s="1"/>
  <c r="I76"/>
  <c r="J76" s="1"/>
  <c r="I69"/>
  <c r="J69" s="1"/>
  <c r="I61"/>
  <c r="J61" s="1"/>
  <c r="I54"/>
  <c r="J54" s="1"/>
  <c r="I46"/>
  <c r="J46" s="1"/>
  <c r="I38"/>
  <c r="J38" s="1"/>
  <c r="I30"/>
  <c r="J30" s="1"/>
  <c r="I22"/>
  <c r="J22" s="1"/>
  <c r="I14"/>
  <c r="J14" s="1"/>
  <c r="I6"/>
  <c r="J6" s="1"/>
  <c r="I93"/>
  <c r="J93" s="1"/>
  <c r="I91"/>
  <c r="J91" s="1"/>
  <c r="I85"/>
  <c r="J85" s="1"/>
  <c r="I83"/>
  <c r="J83" s="1"/>
  <c r="I77"/>
  <c r="J77" s="1"/>
  <c r="I75"/>
  <c r="J75" s="1"/>
  <c r="I68"/>
  <c r="J68" s="1"/>
  <c r="I66"/>
  <c r="J66" s="1"/>
  <c r="I62"/>
  <c r="J62" s="1"/>
  <c r="I60"/>
  <c r="J60" s="1"/>
  <c r="I58"/>
  <c r="J58" s="1"/>
  <c r="I53"/>
  <c r="J53" s="1"/>
  <c r="I51"/>
  <c r="J51" s="1"/>
  <c r="I49"/>
  <c r="J49" s="1"/>
  <c r="I47"/>
  <c r="J47" s="1"/>
  <c r="I45"/>
  <c r="J45" s="1"/>
  <c r="I43"/>
  <c r="J43" s="1"/>
  <c r="I41"/>
  <c r="J41" s="1"/>
  <c r="I39"/>
  <c r="J39" s="1"/>
  <c r="I37"/>
  <c r="J37" s="1"/>
  <c r="I35"/>
  <c r="J35" s="1"/>
  <c r="I33"/>
  <c r="J33" s="1"/>
  <c r="I31"/>
  <c r="J31" s="1"/>
  <c r="I29"/>
  <c r="J29" s="1"/>
  <c r="I27"/>
  <c r="J27" s="1"/>
  <c r="I25"/>
  <c r="J25" s="1"/>
  <c r="I23"/>
  <c r="J23" s="1"/>
  <c r="I21"/>
  <c r="J21" s="1"/>
  <c r="I19"/>
  <c r="J19" s="1"/>
  <c r="I17"/>
  <c r="J17" s="1"/>
  <c r="I15"/>
  <c r="J15" s="1"/>
  <c r="I13"/>
  <c r="J13" s="1"/>
  <c r="I11"/>
  <c r="J11" s="1"/>
  <c r="I9"/>
  <c r="J9" s="1"/>
  <c r="I7"/>
  <c r="J7" s="1"/>
  <c r="I5"/>
  <c r="J5" s="1"/>
  <c r="I3"/>
  <c r="J3" s="1"/>
  <c r="I44" i="4"/>
  <c r="J44" s="1"/>
  <c r="I52"/>
  <c r="J52" s="1"/>
  <c r="I78"/>
  <c r="J78" s="1"/>
  <c r="J5" i="6"/>
  <c r="K5" s="1"/>
  <c r="J13"/>
  <c r="K13" s="1"/>
  <c r="J21"/>
  <c r="K21" s="1"/>
  <c r="J29"/>
  <c r="K29" s="1"/>
  <c r="J37"/>
  <c r="K37" s="1"/>
  <c r="J45"/>
  <c r="K45" s="1"/>
  <c r="J53"/>
  <c r="K53" s="1"/>
  <c r="J61"/>
  <c r="K61" s="1"/>
  <c r="J69"/>
  <c r="K69" s="1"/>
  <c r="I59" i="4"/>
  <c r="J59" s="1"/>
  <c r="J3"/>
  <c r="I10"/>
  <c r="J10" s="1"/>
  <c r="I19"/>
  <c r="J19" s="1"/>
  <c r="I26"/>
  <c r="J26" s="1"/>
  <c r="I34"/>
  <c r="J34" s="1"/>
  <c r="I42"/>
  <c r="J42" s="1"/>
  <c r="I50"/>
  <c r="J50" s="1"/>
  <c r="I4"/>
  <c r="J4" s="1"/>
  <c r="I73"/>
  <c r="J73" s="1"/>
  <c r="I81"/>
  <c r="J81" s="1"/>
  <c r="I89"/>
  <c r="J89" s="1"/>
  <c r="I97"/>
  <c r="J97" s="1"/>
  <c r="I86"/>
  <c r="J86" s="1"/>
  <c r="I94"/>
  <c r="J94" s="1"/>
  <c r="I8"/>
  <c r="J8" s="1"/>
  <c r="I17"/>
  <c r="J17" s="1"/>
  <c r="I24"/>
  <c r="J24" s="1"/>
  <c r="I32"/>
  <c r="J32" s="1"/>
  <c r="I40"/>
  <c r="J40" s="1"/>
  <c r="I48"/>
  <c r="J48" s="1"/>
  <c r="I56"/>
  <c r="J56" s="1"/>
  <c r="I64"/>
  <c r="J64" s="1"/>
  <c r="I9"/>
  <c r="J9" s="1"/>
  <c r="I18"/>
  <c r="J18" s="1"/>
  <c r="I25"/>
  <c r="J25" s="1"/>
  <c r="I33"/>
  <c r="J33" s="1"/>
  <c r="I41"/>
  <c r="J41" s="1"/>
  <c r="I49"/>
  <c r="J49" s="1"/>
  <c r="I57"/>
  <c r="J57" s="1"/>
  <c r="I65"/>
  <c r="J65" s="1"/>
  <c r="I7"/>
  <c r="J7" s="1"/>
  <c r="I16"/>
  <c r="J16" s="1"/>
  <c r="I22"/>
  <c r="J22" s="1"/>
  <c r="I30"/>
  <c r="J30" s="1"/>
  <c r="I38"/>
  <c r="J38" s="1"/>
  <c r="I46"/>
  <c r="J46" s="1"/>
  <c r="I54"/>
  <c r="J54" s="1"/>
  <c r="I62"/>
  <c r="J62" s="1"/>
  <c r="J3" i="1" l="1"/>
  <c r="K3" s="1"/>
</calcChain>
</file>

<file path=xl/sharedStrings.xml><?xml version="1.0" encoding="utf-8"?>
<sst xmlns="http://schemas.openxmlformats.org/spreadsheetml/2006/main" count="573" uniqueCount="462">
  <si>
    <t>نوع خدمت: راديولوژي سر و گردن</t>
  </si>
  <si>
    <t>راديوگرافي جمجمه رخ و نيمرخ</t>
  </si>
  <si>
    <t>راديوگرافي جمجمه نماي تاون، هيرتز يا هر نماي ديگر(هراكسپوز)</t>
  </si>
  <si>
    <t>راديوگرافي سل تورسيك (زين تركي) لوكاليزه نيمرخ</t>
  </si>
  <si>
    <t>راديوگرافي كانال اپتيك هر طرف</t>
  </si>
  <si>
    <t>راديوگرافي مجراي گوش داخلي (هر فيلم)</t>
  </si>
  <si>
    <t>راديوگرافي ماستوئيد يك طرفه نماي شولر يا استنورس يا ترانس اوربيتال (هر اكسپوز)</t>
  </si>
  <si>
    <t>راديوگرافي استخوانهاي صورت (نماي روبرو )</t>
  </si>
  <si>
    <t>راديوگرافي استخوانهاي صورت (نماي روبرو و نيمرخ )</t>
  </si>
  <si>
    <t>راديوگرافي استخوانهاي مخصوص بيني (نماي نيمرخ راست و چپ روي يك فيلم)</t>
  </si>
  <si>
    <t>راديوگرافي سينوسهاي قدامي صورت (نماي واترز يا كالدول)</t>
  </si>
  <si>
    <t>راديوگرافي سينوسهاي قدامي صورت (نماي واترز و نيمرخ)</t>
  </si>
  <si>
    <t>راديوگرافي استخوان فك (نماي ابليك يا روبرو يا نيمرخ هر طرف)</t>
  </si>
  <si>
    <t>راديوگرافي دندان هر فيلم (پري اپيكال يا بايت وينگ)</t>
  </si>
  <si>
    <t>راديوگرافي سري كامل دندان(10 فيلم)</t>
  </si>
  <si>
    <t xml:space="preserve">راديوگرافي سري كامل دندان  (در صورتي كه 14 فيلم تقاضا شده باشد) </t>
  </si>
  <si>
    <t>راديوگرافي فيلم اكلوزال</t>
  </si>
  <si>
    <t>راديوگرافي پانوركس</t>
  </si>
  <si>
    <t>راديوگرافي سفالوگرام</t>
  </si>
  <si>
    <t>راديوگرافي مفصل تمپرو منديبولر (هر طرف يك فيلم)</t>
  </si>
  <si>
    <t>راديوگرافي مفصل تمپرو منديبولر- هر طرف با دهان باز و بسته (دو فيلم)</t>
  </si>
  <si>
    <t>راديوگرافي مفصل تمپرو منديبولر - دو طرف با دهان باز و بسته (4 اكسپوز)</t>
  </si>
  <si>
    <t>راديوگرافي نسوج نرم گردن يا نازوفارنكس- يك جهت</t>
  </si>
  <si>
    <t>راديوگرافي لارنگوگرافي (حداقل4 اكسپوز)</t>
  </si>
  <si>
    <t>راديوگرافي ساده جهت غدد بزاقي (هر كليشه)</t>
  </si>
  <si>
    <t>راديوگرافي سيالوگرافي يك طرفه هر غده بزاقي (حداقل 4كليشه)</t>
  </si>
  <si>
    <t>راديوگرافي داكريوسيستوگرافي</t>
  </si>
  <si>
    <t>راديوگرافي شانه يك جهت (استخوان اسكاپولا، ترقوه، مفصل آكروميوكلاويكولار با نمای اگزيلار يا نيمرخ ) هر فيلم</t>
  </si>
  <si>
    <t>راديوگرافي قفسه صدري نماي روبرو يا نيمرخ و يا هر نماي ديگر (يك فيلم )</t>
  </si>
  <si>
    <t>راديوگرافي قفسه صدري نماي روبرو و نيمرخ به طور هم زمان</t>
  </si>
  <si>
    <t>راديوگرافي كاردياك سري با بلع ماده حاجب(4 فيلم)</t>
  </si>
  <si>
    <t>فلوروسكوپي تنها</t>
  </si>
  <si>
    <t>برونكوگرافي يك طرفه</t>
  </si>
  <si>
    <t>راديوگرافي دنده ها نماي ابليك يا روبرو يك فيلم</t>
  </si>
  <si>
    <t>راديوگرافي دنده ها  (يك طرف- دو نما -2 فيلم)</t>
  </si>
  <si>
    <t>راديوگرافي استخوان جناغ (نماي ابليك يا نيمرخ - يك فيلم)</t>
  </si>
  <si>
    <t>راديوگرافي استخوان جناغ (نماي ابليك و نيمرخ به طور هم زمان- 2 فيلم)</t>
  </si>
  <si>
    <t>ماموگرافي يك طرفه (روی2 فيلم مخصوص ماموگرافي)</t>
  </si>
  <si>
    <t>ماموگرافي دو طرفه (روي4 فيلم مخصوص ماموگرافي)</t>
  </si>
  <si>
    <t>ماموگرافي هر فيلم اضافه جهت لوكاليزاسيون</t>
  </si>
  <si>
    <t>ماموگرافي گالاكتوگرافي(يك طرفه)</t>
  </si>
  <si>
    <t>پنوموسيستوگرافي از يك پستان و هزينه تزريق</t>
  </si>
  <si>
    <t>راديوگرافي پرتابل در منزل (هر كليشه)</t>
  </si>
  <si>
    <t>راديوگرافي مفصل هيپ دو طرفه يا نماي فراك (لگن)</t>
  </si>
  <si>
    <t xml:space="preserve">راديوگرافي مفصل هيپ نماي روبرو يا مايل (هركليشه) </t>
  </si>
  <si>
    <t xml:space="preserve">راديوگرافي لگن خاصره (هرفيلم) </t>
  </si>
  <si>
    <t>راديوگرافي مفصل ساكروايلياك هر اكسپوز(اعم از رخ و مايل )</t>
  </si>
  <si>
    <t xml:space="preserve">راديوگرافي استخوان ساكروم و مهره هاي دنبالچه- دوجهت </t>
  </si>
  <si>
    <t xml:space="preserve">راديوگرافي ساده شكم خوابيده - يك فيلم </t>
  </si>
  <si>
    <t xml:space="preserve">راديوگرافي ساده شكم خوابيده و ايستاده دو فيلم </t>
  </si>
  <si>
    <t xml:space="preserve">راديوگرافي ساده شكم ايستاده- يك فيلم </t>
  </si>
  <si>
    <t>راديوگرافي مري با بلع ماده حاجب (حداقل 4 اكسپوز)</t>
  </si>
  <si>
    <t xml:space="preserve">راديوگرافي معده و اثني عشر (حداقل 4 كليشه ) </t>
  </si>
  <si>
    <t>راديوگرافي مري، معده و اثني عشر (حداقل 6 كليشه)</t>
  </si>
  <si>
    <t>راديوگرافي ترانزيت روده هاي كوچك (حداقل4 كليشه)</t>
  </si>
  <si>
    <t>راديوگرافي باريم انما (حداقل 4 كليشه )</t>
  </si>
  <si>
    <t>راديوگرافي باريم انما دوبل كنتراست (حداقل 6 كليشه)</t>
  </si>
  <si>
    <t xml:space="preserve">راديوگرافي كله سيستوگرافي اورال (حداقل 2 كليشه) </t>
  </si>
  <si>
    <t xml:space="preserve">راديوگرافي كلانژيوگرافي (تي تيوب ) هر فيلم </t>
  </si>
  <si>
    <t xml:space="preserve">راديوگرافي كلانژيوگرافي از راه پوست هر فيلم </t>
  </si>
  <si>
    <t xml:space="preserve">اوروگرافي سريع براي فشار خون (حداقل براي 6 كليشه) </t>
  </si>
  <si>
    <t xml:space="preserve">نفروتوموگرافي هر كليشه </t>
  </si>
  <si>
    <t>پيلوگرافي رتروگراد دو طرفه (هر كليشه )</t>
  </si>
  <si>
    <t>پيلوگرافي رتروگراد يك طرفه (هر كليشه )</t>
  </si>
  <si>
    <t>پيلوگرافي يا نفروگرافي آنتي گراد يك طرفه (با هر تعدادكليشه لازم و كامل )</t>
  </si>
  <si>
    <t>پيلوگرافي يا نفروگرافي آنتي گراد دو طرفه (با هر تعدادكليشه لازم و كامل )</t>
  </si>
  <si>
    <t>راديوگرافي سيستوگرافي با ماده حاجب رتروگراد</t>
  </si>
  <si>
    <t>راديوگرافي يورتروگرافي با ماده حاجب رتروگراد</t>
  </si>
  <si>
    <t>راديوگرافي يورتروسيستوگرافي با ماده حاجب رتروگراد</t>
  </si>
  <si>
    <t xml:space="preserve">راديوگرافي ساده شكم جهت تعيين سن و يا وضعيت جنين هر اكسپوز </t>
  </si>
  <si>
    <t>راديوگرافي فيستولوگرافي با حق تزريق</t>
  </si>
  <si>
    <t xml:space="preserve">راديوگرافي توموگرافي (هر عضو- هر كليشه فيلم كوچك) </t>
  </si>
  <si>
    <t>راديوگرافي توموگرافي( هر عضو- هر كليشه فيلم بزرگ)</t>
  </si>
  <si>
    <t>Defecography</t>
  </si>
  <si>
    <t>وازوگرافی</t>
  </si>
  <si>
    <t>راديوگرافي ستون فقرات گردن (دو جهت رخ و نيمرخ )</t>
  </si>
  <si>
    <t>راديوگرافي فقرات گردن (4 فيلم روبرو ، نيمرخ و ابليك چپ و راست )</t>
  </si>
  <si>
    <t xml:space="preserve">راديوگرافي فقرات گردن (فلكسيون، اكستانسيون، مايل) هر اكسپوز </t>
  </si>
  <si>
    <t xml:space="preserve">راديوگرافي مخصوص ادونتوئيد </t>
  </si>
  <si>
    <t xml:space="preserve">راديوگرافي فقرات پشتي روبرو و نيمرخ </t>
  </si>
  <si>
    <t xml:space="preserve">راديوگرافي فقرات كمري روبرو و نيمرخ </t>
  </si>
  <si>
    <t>راديوگرافي فقرات كمري 4 فيلم روبرو، نيمرخ و ابليك چپ و راست</t>
  </si>
  <si>
    <t xml:space="preserve">راديوگرافي ايستاده فقرات (روبرو و نيمرخ - روي2 فيلم) </t>
  </si>
  <si>
    <t xml:space="preserve">راديوگرافي دورسولومبار- روبرو و نيمرخ </t>
  </si>
  <si>
    <t xml:space="preserve">راديوگرافي لومبوساكرال - دو جهت </t>
  </si>
  <si>
    <t xml:space="preserve">راديوگرافي لوكانيزه - هر ناحيه به تنهائي </t>
  </si>
  <si>
    <t xml:space="preserve">ميلوگرافي از دورسولومبار - با هم كامل </t>
  </si>
  <si>
    <t>راديوگرافي استخوان بازو ( 2 جهت روي يك فيلم )</t>
  </si>
  <si>
    <t xml:space="preserve">راديوگرافي استخوان بازو يا ساعد يا آرنج يك جهت (يك فيلم ) </t>
  </si>
  <si>
    <t xml:space="preserve">راديوگرافي مفصل آرنج (دو جهت- روي يك فيلم) </t>
  </si>
  <si>
    <t>راديوگرافي استخوان ساعد ( دو جهت- روي يك فيلم )</t>
  </si>
  <si>
    <t xml:space="preserve">راديوگرافي مچ دست- يك جهت </t>
  </si>
  <si>
    <t xml:space="preserve">راديوگرافي مچ دست - دو جهت </t>
  </si>
  <si>
    <t xml:space="preserve">راديوگرافي استخوانهاي كف دست- يك جهت </t>
  </si>
  <si>
    <t xml:space="preserve">راديوگرافي تعيين سن استخواني- هر كليشه </t>
  </si>
  <si>
    <t xml:space="preserve">راديوگرافي انگشتان هر دست - يك جهت </t>
  </si>
  <si>
    <t xml:space="preserve">راديوگرافي انگشتان هر دست - دو جهت </t>
  </si>
  <si>
    <t xml:space="preserve">آرتروگرافي مچ دست </t>
  </si>
  <si>
    <t xml:space="preserve">راديوگرافي استخوان ران (روبرو و نيمرخ - روي دو فيلم ) </t>
  </si>
  <si>
    <t>راديوگرافي استخوان ران (2 اكسپوز- روي يك فيلم)</t>
  </si>
  <si>
    <t>راديوگرافي اسكنوگرام (براي تعيين كوتاهي اندام با خط كش مدرج)</t>
  </si>
  <si>
    <t>راديوگرافي مفصل زانو( دو جهت، روي يك فيلم)</t>
  </si>
  <si>
    <t>راديوگرافي مفصل زانو ايستاده (روبرو و نيمرخ - روي دو فيلم)</t>
  </si>
  <si>
    <t>راديوگرافي مفصل زانو روبرو ايستاده - روي يك فيلم</t>
  </si>
  <si>
    <t>راديوگرافي نماي اینتركنديلار يا نماي مخصوص كشكك- يك فيلم</t>
  </si>
  <si>
    <t>راديوگرافي ساق پا يك اكسپوز روي- يك فيلم (گچ يا تراكشن)</t>
  </si>
  <si>
    <t>راديوگرافي ساق پا (دو اكسپوز - روي يك فيلم)</t>
  </si>
  <si>
    <t>راديوگرافي مچ پا- يك جهت</t>
  </si>
  <si>
    <t>راديوگرافي مچ پا - دو جهت</t>
  </si>
  <si>
    <t>راديوگرافي پاشنه پا</t>
  </si>
  <si>
    <t>راديوگرافي كف پا</t>
  </si>
  <si>
    <t>راديوگرافي كف پا ايستاده( روبرو يا نيم رخ - يك فيلم)</t>
  </si>
  <si>
    <t>راديوگرافي كف پا (روبرو و نيم رخ - روي يك فيلم)</t>
  </si>
  <si>
    <t>آرتروگرافي زانو با هوا و ماده حاجب</t>
  </si>
  <si>
    <t>راديوگرافي انگشتان هر پا - يك جهت</t>
  </si>
  <si>
    <t>راديوگرافي انگشتان هر پا - دو جهت</t>
  </si>
  <si>
    <t>ماموگرافي بابزرگنمايي (Magnified view) يك ناحيه</t>
  </si>
  <si>
    <t>اوروگرافي ترشحي فيلم با هر تعداد كليشه لازم و كامل (با يا بدون PVC)</t>
  </si>
  <si>
    <t>يورتروسيستوگرافي در حال ادرار كردن با اسكوپي V.C.U.G</t>
  </si>
  <si>
    <t xml:space="preserve">راديوگرافي هيسترو سالپنگو گرافي </t>
  </si>
  <si>
    <t xml:space="preserve">راديوگرافي ترانزيت کولون (CTT) Colon Transit Time  </t>
  </si>
  <si>
    <t xml:space="preserve">هر كليشه اضافي (BENDING) يا ابليك و… هر فيلم </t>
  </si>
  <si>
    <t xml:space="preserve">ميلوگرافي فقرات گردني پشتي كمري –  با هم </t>
  </si>
  <si>
    <t>هر فيلم اضافي مچ دست (اسكافوئيد و…)</t>
  </si>
  <si>
    <t>راديوگرافي استخوانهاي كف دست – دوجهت</t>
  </si>
  <si>
    <t xml:space="preserve">Bone Survey بالای سن (10) سالگی با دو کلیشه اضافه( رخ و نیمرخ کمر) </t>
  </si>
  <si>
    <t>نوع خدمت: اولتراسوند</t>
  </si>
  <si>
    <t xml:space="preserve">سونوگرافي مغز نوزادان </t>
  </si>
  <si>
    <t xml:space="preserve">سونوگرافي تيروئيد يا پاراتيروئيد </t>
  </si>
  <si>
    <t>سونوگرافي غدد بزاقي (پاروتيد تحت فكي)</t>
  </si>
  <si>
    <t xml:space="preserve">سونوگرافي جستجوي مايع در پلور يا آسيت- هر كدام </t>
  </si>
  <si>
    <t xml:space="preserve">سونوگرافي پستان- يك طرفه باپروب مخصوص </t>
  </si>
  <si>
    <t>سونوگرافي شكم (كبد، كيسه صفرا، طحال، كليتين، پانكراس)</t>
  </si>
  <si>
    <t xml:space="preserve">سونوگرافي كبد، كيسه صفرا و مجاري صفراوي داخل و خارج كبدي </t>
  </si>
  <si>
    <t xml:space="preserve">سونوگرافي كيسه صفرا و مجاري صفراوي خارج كبدي </t>
  </si>
  <si>
    <t xml:space="preserve">سونوگرافي يك كليه </t>
  </si>
  <si>
    <t xml:space="preserve">سونوگرافي كليتين </t>
  </si>
  <si>
    <t xml:space="preserve">سونوگرافي پانكراس </t>
  </si>
  <si>
    <t xml:space="preserve">سونوگرافي طحال </t>
  </si>
  <si>
    <t xml:space="preserve">سونوگرافي رتروپريتوئن يا آئورت شكمي </t>
  </si>
  <si>
    <t>سونوگرافي آپانديس (لگن، كليه راست، آپانديس)</t>
  </si>
  <si>
    <t>سونوگرافي كليه ها و مجاري ادراري (شامل مثانه پر)</t>
  </si>
  <si>
    <t>سونوگرافي كليه ها و مجاري ادراري و مثانه پر و خالي ( با تعيين رزیجوي ادراري)</t>
  </si>
  <si>
    <t>سونوگرافي كليه ها و مجاري ادراري و پروستات و مثانه- پر و خالي ( با تعيين رزيجوي ادراري)</t>
  </si>
  <si>
    <t>سونوگرافي (مثانه، پروستات، وزيكول سمينال)- لگن</t>
  </si>
  <si>
    <t xml:space="preserve">سونوگرافي جستجوي آبستني خارج از رحم </t>
  </si>
  <si>
    <t xml:space="preserve">سونوگرافي بيضتين </t>
  </si>
  <si>
    <t xml:space="preserve">سونوگرافي بيضه پايين نيامده </t>
  </si>
  <si>
    <t>سونوگرافي آدرنال- دو طرفه</t>
  </si>
  <si>
    <t>سونوگرافي پروستات (ترانس ركتال)</t>
  </si>
  <si>
    <t>سونوگرافي رحم و تخمدانها (ترانس واژينال)</t>
  </si>
  <si>
    <t xml:space="preserve">سونوگرافي نسج نرم سطحي هر جاي بدن با ذكر ناحيه مورد درخواست </t>
  </si>
  <si>
    <t>سونوگرافي تعيين حاملگي، سن، وضع جفت، جنين و ضربان قلب</t>
  </si>
  <si>
    <t xml:space="preserve">سونوگرافي بيوفيزيكال پروفايل </t>
  </si>
  <si>
    <t xml:space="preserve">سونوگرافي براي تشخيص مالفورماسيون هاي مادرزادي جنين </t>
  </si>
  <si>
    <t xml:space="preserve">سونوگرافي براي بررسي وضع سلامت جنين هاي چند قلو </t>
  </si>
  <si>
    <t>سونوگرافي كالرداپلر هر عضو شكمي يا تومورهاي شكمي يا لگن هر كدام</t>
  </si>
  <si>
    <t>سونوگرافي كالرداپلر كليه ها يا بيضه ها</t>
  </si>
  <si>
    <t>سونوگرافي كالرداپلر كليه پيوندي</t>
  </si>
  <si>
    <t>سونوگرافي كالرداپلر كبد يا ضايعات تومور</t>
  </si>
  <si>
    <t>سونوگرافي كالرداپلر رحم و تخمدان از طريق واژينال</t>
  </si>
  <si>
    <t>سونوگرافي كالرداپلر رحم حامله (رحم، جفت و جنين)</t>
  </si>
  <si>
    <t>سونوگرافي شانه يا زانو</t>
  </si>
  <si>
    <t>سونوگرافي داپلر رنگی پروستات به روش ترانس رکتال</t>
  </si>
  <si>
    <t>نوع خدمت: سی تی اسکن</t>
  </si>
  <si>
    <t>سي تي اسكن مغز (بدون تزريق)</t>
  </si>
  <si>
    <t>سي تي اسكن مغز (با تزريق)</t>
  </si>
  <si>
    <t>سي تي اسكن مغز (با و بدون تزريق)</t>
  </si>
  <si>
    <t>سي تي اسكن مغز كرونال و آگزيال (با تزريق)</t>
  </si>
  <si>
    <t>سي تي اسكن مغز كرونال و آگزيال (بدون تزريق)</t>
  </si>
  <si>
    <t>سي تي اسكن مغز كرونال و آگزيال (با و  بدون تزريق)</t>
  </si>
  <si>
    <t>سي تي اسكن پوستريورفوسا با مقاطع ظريف (با و بدون تزريق)</t>
  </si>
  <si>
    <t>سي تي اسكن صورت و سينوس- دو جهت با تزريق</t>
  </si>
  <si>
    <t>سي تي اسكن ديناميك هيپوفيز براي ميكروآدنوم</t>
  </si>
  <si>
    <t>سي تي اسكن اوربيت ( هر جهت و بدون تزريق)</t>
  </si>
  <si>
    <t>سي تي اسكن اوربيت ( هر جهت- با تزريق)</t>
  </si>
  <si>
    <t>سي تي اسكن اوربيت (دوجهت- بدون تزريق)</t>
  </si>
  <si>
    <t>سي تي اسكن اوربيت (دو جهت- با تزريق)</t>
  </si>
  <si>
    <t>سي تي اسكن گوش داخلي- يك جهت و  بدون تزريق (استخوان پتروس)</t>
  </si>
  <si>
    <t>سي تي اسكن گوش- يك جهت و با تزريق</t>
  </si>
  <si>
    <t>سي تي اسكن گوش- يك جهت با و بدون تزريق</t>
  </si>
  <si>
    <t>سي تي اسكن گوش داخلي كورونال و آگزيال (استخوان پتروس)</t>
  </si>
  <si>
    <t>سي تي اسكن گوش داخلي پوستريورفوسا (در دو جهت)</t>
  </si>
  <si>
    <t>سي تي اسكن گوش- دو جهت با تزريق</t>
  </si>
  <si>
    <t>سي تي اسكن گوش- دو جهت با و بدون تزريق</t>
  </si>
  <si>
    <t>سيسترنوگرافي مغز- با تزريق اينتراتكال و در يك جهت</t>
  </si>
  <si>
    <t>سيسترنوگرافي مغز- با تزريق اينتراتكال و در دو جهت</t>
  </si>
  <si>
    <t>گازمه آتوسيسترنوگرافي- دو طرفه براي گوش داخلي</t>
  </si>
  <si>
    <t>سي تي اسكن فك پايين يا بالا براي ايمپلانت دندان، اگزيال با بازسازي ساجيتال و كرونال</t>
  </si>
  <si>
    <t>سي تي اسكن سري گوش براي پيوند كوكلئه با فيلمهاي زوم</t>
  </si>
  <si>
    <t>سي تي اسكن گردن- بدون تزريق</t>
  </si>
  <si>
    <t>سي تي اسكن گردن- با تزريق</t>
  </si>
  <si>
    <t>سي تي اسكن ديناميك گردن</t>
  </si>
  <si>
    <t>سي تي اسكن حنجره- يك جهت 2 ميليمتري و  بدون تزريق</t>
  </si>
  <si>
    <t>سي تي اسكن حنجره - يك جهت 2 ميليمتري و  با تزريق</t>
  </si>
  <si>
    <t>سي تي اسكن حنجره - دو جهت</t>
  </si>
  <si>
    <t>سي تي اسكن ريه و مدياستن- بدون تزريق</t>
  </si>
  <si>
    <t>سي تي اسكن ريه و مدياستن- با تزريق</t>
  </si>
  <si>
    <t>سي تي اسكن مدياستن يا ريه- با تزريق ديناميك</t>
  </si>
  <si>
    <t>سي تي اسكن سه بعدي هر قسمت از بدن و صورت</t>
  </si>
  <si>
    <t>سي تي اسكن شكم- با تزريق</t>
  </si>
  <si>
    <t>سي تي اسكن شكم- بدون تزريق</t>
  </si>
  <si>
    <t>سي تي اسكن شكم و لگن- بدون تزريق</t>
  </si>
  <si>
    <t>سي تي اسكن شكم و لگن- با تزريق</t>
  </si>
  <si>
    <t>سي تي اسكن لگن- با تزريق</t>
  </si>
  <si>
    <t>سي تي اسكن لگن- بدون تزريق</t>
  </si>
  <si>
    <t>بررسي 2 و 4 ميلي متري هر يك از اعضاء شكم -  با يا بدون تزريق- هر يك به تنهايي (پانكراس، كليه ها، طحال و غدد فوق كليوي)</t>
  </si>
  <si>
    <t>سي تي اسكن لگن- بدون تزريق ماده حاجب يا لگن استخواني</t>
  </si>
  <si>
    <t>بررسي 4 و 2 ميلي متري اعضاء انفرادي و اختصاصي شكم- با تزريق ديناميك (كبد)</t>
  </si>
  <si>
    <t>آنژيو سي تي اسكن آئورت با بازسازيها</t>
  </si>
  <si>
    <t>سي تي اسكن دو مهره يك ديسك- بدون تزريق</t>
  </si>
  <si>
    <t>سي تي اسكن دو مهره يك ديسك- با تزريق</t>
  </si>
  <si>
    <t>سي تي اسكن فضاي بين مهره اي (سري- گردني، پشتي، كمري)- هر كدام جداگانه</t>
  </si>
  <si>
    <t>سي تي اسكن مايلو يك جهت  براي دو مهره و يك ديسك  به همراه حق تزريق  اينتراتكال</t>
  </si>
  <si>
    <t>سي تي اسكن هرسگمان از اندام</t>
  </si>
  <si>
    <t>سي تي اسكن هر مفصل- در يك جهت</t>
  </si>
  <si>
    <t>سي تي اسكن و محاسبه مينراليزاسيون استخوان (دانسيتومتري)</t>
  </si>
  <si>
    <t>پروتوكل بررسي همانژيوم كبدي شامل سي تي اسكن (بدون تزريق یا با تزريق ديناميك و تاخيري)</t>
  </si>
  <si>
    <t>بازسازي متال آرتيفكت (اضافه بر هزينه سي تي اسكن اصلي)</t>
  </si>
  <si>
    <t>بازسازي هر ناحيه (اضافه بر هزينه سي تي اسكن اصلي)</t>
  </si>
  <si>
    <t>سيالو سي تي-  يك جهت با حق تزريق</t>
  </si>
  <si>
    <t>سي تي آنژيوگرافي شرائين اينتراكرانيال</t>
  </si>
  <si>
    <t xml:space="preserve">سي تي آنژيوگرافي كليه (جهت دهنده كليه) </t>
  </si>
  <si>
    <t>سي تي آنژيوگرافي آئورت توراسيك</t>
  </si>
  <si>
    <t>سي تي آنژيوگرافي آئورت شكمي</t>
  </si>
  <si>
    <t>سي تي آنژيوگرافي ساير ارگانها</t>
  </si>
  <si>
    <t>سي تي آنژيوپورتوگرافي كبد</t>
  </si>
  <si>
    <t>سي تي اسكن سري كامل TMJ اگزيال و كرونال و ساجيتال</t>
  </si>
  <si>
    <t>سي تي اسكن High Resolution تمام ريه در يك نفس (5 ميلي متري )- بدون تزريق</t>
  </si>
  <si>
    <t>سي تي اسكن فانكشنال ريه با محاسبات ظرفيتهاي تنفسي (Pulmo CT)</t>
  </si>
  <si>
    <t>سي تي اسكن جهت بررسي پرفيوژن بافتي- با گاز گزنون (Xenon CT)</t>
  </si>
  <si>
    <t>سي تي اسكن  اندوسكوپي- هر ارگان (Virtual Endoscopy)</t>
  </si>
  <si>
    <t>نوع خدمت: MRI</t>
  </si>
  <si>
    <t>MRV (MR  ونوگرافی)</t>
  </si>
  <si>
    <t>MRS (اسپكتروسكوپي)</t>
  </si>
  <si>
    <t xml:space="preserve">MRI اسكوپي </t>
  </si>
  <si>
    <t xml:space="preserve">MR كلانژيوگرافي (MRCP ) </t>
  </si>
  <si>
    <t>MRU (MR یوروگرافی استاتیک)</t>
  </si>
  <si>
    <t>ميلوگرافي از هر ناحيه ستون مهره اي (سرویکال)</t>
  </si>
  <si>
    <t>ميلوگرافي از هر ناحيه ستون مهره اي (توراسیک)</t>
  </si>
  <si>
    <t>ميلوگرافي از هر ناحيه ستون مهره اي (لومبار)</t>
  </si>
  <si>
    <t>راديوگرافي (Aligment view) یک طرفه</t>
  </si>
  <si>
    <t>راديوگرافي (Aligment view) دو طرفه</t>
  </si>
  <si>
    <t>A scan nunquantitative با یا بدون B scan</t>
  </si>
  <si>
    <t>A scan quantitative به تنهایی</t>
  </si>
  <si>
    <t>(مثل کلیه - غدد لنفاوی- آئورت) U/S رتروپریتونئال</t>
  </si>
  <si>
    <t>U/S لگن - غیر حامله</t>
  </si>
  <si>
    <t xml:space="preserve"> Limited u/sلگن </t>
  </si>
  <si>
    <t>سونوگرافي هيپ نوزادان یک یا دو طرفه</t>
  </si>
  <si>
    <t>سونوگرافي كالر داپلر شرایین اندام تحتانی یک طرفه</t>
  </si>
  <si>
    <t>سونوگرافي كالر داپلر شرایین اندام تحتانی دو طرفه</t>
  </si>
  <si>
    <t>سونوگرافي كالر داپلر شرایین اندام فوقانی یک طرفه</t>
  </si>
  <si>
    <t>سونوگرافي كالر داپلر شرایین اندام فوقانی دو طرفه</t>
  </si>
  <si>
    <t>سونوگرافي كالر داپلر وریدی انتهایی یک طرفه</t>
  </si>
  <si>
    <t>سونوگرافي كالر داپلر وریدی انتهایی دوطرفه</t>
  </si>
  <si>
    <t>سونوگرافي داپلر هر عضو شكمي يا تومورهاي شكمي يا لگن هر كدام</t>
  </si>
  <si>
    <t>سونوگرافي داپلر سیاه وسفید کاروتید یک طرفه</t>
  </si>
  <si>
    <t>سونوگرافي داپلر سیاه وسفید کاروتید دو طرفه</t>
  </si>
  <si>
    <t>سونوگرافي داپلر سیاه وسفید شریانی یا وریدی یک اندام</t>
  </si>
  <si>
    <t>سونوگرافي داپلر سیاه وسفید شریانی یا وریدی دو اندام</t>
  </si>
  <si>
    <t>سي تي اسكن مغز كرونال - ساژیتال یا ابلیک</t>
  </si>
  <si>
    <t>سي تي اسكن صورت و سينوس- يك جهت (كرونال يا اگزيال) بدون تزریق</t>
  </si>
  <si>
    <t>سي تي اسكن منطقه ماگزیلو فاشیال بدون تزریق</t>
  </si>
  <si>
    <t>سي تي اسكن صورت و سينوس- يك جهت باو بدون تزریق</t>
  </si>
  <si>
    <t>سي تي اسكن منطقه ماگزیلو فاشیال با تزریق</t>
  </si>
  <si>
    <t>سي تي اسكن منطقه ماگزیلو فاشیال با و بدون تزریق</t>
  </si>
  <si>
    <t>سي تي اسكن صورت و سينوس- دو جهت بدون ترزیق</t>
  </si>
  <si>
    <t>سي تي اسكن اوربيت ( هر جهت- با وبدون  تزريق)</t>
  </si>
  <si>
    <t xml:space="preserve">سي تي اسكن اوربيت -سلا - پوستریورفوسا گوش داخلی خارجی یا میانی بدون تزریق </t>
  </si>
  <si>
    <t xml:space="preserve">سي تي اسكن اوربيت -سلا - پوستریورفوسا گوش داخلی خارجی یا میانی با تزریق </t>
  </si>
  <si>
    <t xml:space="preserve">سي تي اسكن اوربيت -سلا - پوستریورفوسا گوش داخلی خارجی یا میانی با و بدون تزریق </t>
  </si>
  <si>
    <t>سي تي اسكن اوربيت (دو جهت- با و بدون تزريق)</t>
  </si>
  <si>
    <t>سي تي اسكن گردن- با وبدون تزريق</t>
  </si>
  <si>
    <t>سي تي اسكن حنجره - يك جهت 2 ميليمتري و  با و بدون تزريق</t>
  </si>
  <si>
    <t>سي تي اسكن ريه و مدياستن- با  وبدون تزريق</t>
  </si>
  <si>
    <t>سي تي اسـكن باقـدرت تفكيـك بالا (HRCT )  يا سي تي اسكن با قدرت تفكيـك فوق العاده (UHRCT)-بدون تزريق</t>
  </si>
  <si>
    <t>سي تي اسـكن باقـدرت تفكيـك بالا(HRCT) يا سي تي اسكن با قدرت تفكيـك فوق العاده (UHRCT)-  با تزريق</t>
  </si>
  <si>
    <t>سي تي اسـكن باقـدرت تفكيـك بالا(HRCT) يا سي تي اسكن با قدرت تفكيـك فوق العاده (UHRCT)-  باو بدون تزريق</t>
  </si>
  <si>
    <t>سي تي اسكن شكم و لگن- با بدون تزريق</t>
  </si>
  <si>
    <t>سي تي اسكن لگن- با و بدون تزريق</t>
  </si>
  <si>
    <t>سي تي اسكن دو مهره يك ديسك( ناحیه توراسیک)- بدون تزريق</t>
  </si>
  <si>
    <t>سي تي اسكن دو مهره يك ديسك( ناحیه سرویکال)- بدون تزريق</t>
  </si>
  <si>
    <t>سي تي اسكن دو مهره يك ديسك( ناحیه لومبار)- بدون تزريق</t>
  </si>
  <si>
    <t>سي تي اسكن دو مهره يك ديسك( ناحیه لومبار)- با تزريق</t>
  </si>
  <si>
    <t>سي تي اسكن دو مهره يك ديسك( ناحیه توراسیک)- با تزريق</t>
  </si>
  <si>
    <t>سي تي اسكن دو مهره يك ديسك( ناحیه سرویکال)- با تزريق</t>
  </si>
  <si>
    <t>سي تي اسكن دو مهره يك ديسك( ناحیه توراسیک)-باو بدون تزريق</t>
  </si>
  <si>
    <t>سي تي اسكن دو مهره يك ديسك( ناحیه سرویکال)- باوبدون تزريق</t>
  </si>
  <si>
    <t>سي تي اسكن دو مهره يك ديسك( ناحیه لومبار)- باوبدون تزريق</t>
  </si>
  <si>
    <t>سي تي اسكن دو مهره يك ديسك- باوبدون تزريق</t>
  </si>
  <si>
    <t>سي تي اسكن  اندام فوقانی بدون کنتراست</t>
  </si>
  <si>
    <t>سي تي اسكن  اندام فوقانی با کنتراست</t>
  </si>
  <si>
    <t>سي تي اسكن  اندام فوقانی با و بدون کنتراست</t>
  </si>
  <si>
    <t>سي تي اسكن  اندام تحتانی بدون کنتراست</t>
  </si>
  <si>
    <t>سي تي اسكن  اندام تحتانی باکنتراست</t>
  </si>
  <si>
    <t>سي تي اسكن  اندام تحتانی باو بدون کنتراست</t>
  </si>
  <si>
    <t>سي تي اسكن و محاسبه آنته ورشن هیپ بازانو</t>
  </si>
  <si>
    <t>سي تي آنژيوگرافي شکم بدون ماده حاجب و با ماده حاجب</t>
  </si>
  <si>
    <t>سي تي آنژيوگرافي اندام فوقانی بدون ماده حاجب و با ماده حاجب - مقاطع بعدی</t>
  </si>
  <si>
    <t xml:space="preserve">سي تي آنژيوگرافي اندام تحتانی باوبدون ماده حاجب </t>
  </si>
  <si>
    <t>MRI (به عنوان مثال Proton) دوطرفه iTMG</t>
  </si>
  <si>
    <t>MRI (به عنوان مثال Proton) مغز شامل Brainstem بدون ماده حاجب</t>
  </si>
  <si>
    <t>MRI (به عنوان مثال Proton) قفسه صدری ( به عنوان مثال برای ارزیابی لنفادنوپاتی میدیاستیال) بدون ماده حاجب</t>
  </si>
  <si>
    <t>MRI (به عنوان مثال Proton) کانال spinal و محتویات آن ناحیه سرویکال بدون ماده حاجب</t>
  </si>
  <si>
    <t>MRI کانال Spinal و محتویات آن ناحیه لومبر بدون کنتراست ( بدون ماده حاجب)</t>
  </si>
  <si>
    <t>MRI (به عنوان مثال Proton) کانال spinal و محتویات آن ناحیه توراسیک بدون ماده حاجب</t>
  </si>
  <si>
    <t>MRI (به عنوان مثال Proton) لگن بدون ماده حاجب</t>
  </si>
  <si>
    <t>سونوگرافي كالر داپلر شرياني وريدي- یک اندام</t>
  </si>
  <si>
    <t>سونوگرافي كالر داپلر شرياني  وريدي-دو اندام</t>
  </si>
  <si>
    <t>سي تي اسكن صورت و سينوس- دو جهت با و بدون تزريق</t>
  </si>
  <si>
    <t>MRI اندام فوقانی بازو یا ساعد به غیر از مفاصل بدون ماده حاجب</t>
  </si>
  <si>
    <t>MRI هر مفصل اندام فوقانی بدون ماده حاجب</t>
  </si>
  <si>
    <t>MRI (به عنوان مثال Proton)اندام تحتانی بدون ماده حاجب</t>
  </si>
  <si>
    <t>MRI (به عنوان مثال Proton)هر مفصل اندام تحتانی بدون ماده حاجب</t>
  </si>
  <si>
    <t>MRI (به عنوان مثال Proton)شکم بدون ماده حاجب</t>
  </si>
  <si>
    <t>MRI اوربیت ، صورت، ویا گردن بدون ماده حاجب</t>
  </si>
  <si>
    <t>MRIمغز شامل Brainstem با ماده حاجب</t>
  </si>
  <si>
    <t>MRIقفسه صدری با ماده حاجب</t>
  </si>
  <si>
    <t>MRIسرویکال spinal با ماده حاجب</t>
  </si>
  <si>
    <t>MRIتوراسیک با ماده حاجب</t>
  </si>
  <si>
    <t>MRIناحیه لومبر با ماده حاجب</t>
  </si>
  <si>
    <t>MRI (به عنوان مثال Proton) لگن با ماده حاجب</t>
  </si>
  <si>
    <t>MRI اندام فوقانی  به غیر از مفاصل باماده حاجب</t>
  </si>
  <si>
    <t>MRI هر مفصل اندام فوقانی با ماده حاجب</t>
  </si>
  <si>
    <t>MRI (به عنوان مثال Proton)اندام تحتانی با ماده حاجب</t>
  </si>
  <si>
    <t>MRI (به عنوان مثال Proton)هر مفصل اندام تحتانی با ماده حاجب</t>
  </si>
  <si>
    <t>MRI (به عنوان مثال Proton)شکم با ماده حاجب</t>
  </si>
  <si>
    <t>MRI اوربیت ، صورت، ویا گردن با ماده حاجب</t>
  </si>
  <si>
    <t>MRIمغز  با و بدون ماده حاجب</t>
  </si>
  <si>
    <t>MR آنژیوگرافی قفسه صدری شامل میوکارد باوبدون ماده حاجب</t>
  </si>
  <si>
    <t>MRI سرویکال با وبدون ماده حاجب</t>
  </si>
  <si>
    <t>MRI توراسیک با وبدون ماده حاجب</t>
  </si>
  <si>
    <t>MRI لومبر با وبدون ماده حاجب</t>
  </si>
  <si>
    <t>MRI (به عنوان مثال Proton) لگن با و بدون ماده حاجب</t>
  </si>
  <si>
    <t>MRI اندام فوقانی  به غیر از مفاصل با وبدون ماده حاجب</t>
  </si>
  <si>
    <t>MRI هر مفصل اندام فوقانی با و بدون ماده حاجب</t>
  </si>
  <si>
    <t>MRI (به عنوان مثال Proton)اندام تحتانی با و بدون ماده حاجب</t>
  </si>
  <si>
    <t>MRI (به عنوان مثال Proton)هر مفصل اندام تحتانی با و بدون ماده حاجب</t>
  </si>
  <si>
    <t>MRI (به عنوان مثال Proton)شکم باوبدون ماده حاجب</t>
  </si>
  <si>
    <t>MRI اوربیت ، صورت، ویا گردن با و بدون ماده حاجب</t>
  </si>
  <si>
    <t>MRM( ام. ار. ماموگرافی- دوطرفه)</t>
  </si>
  <si>
    <t>MRM( ام. ار. ماموگرافی- یکطرفه)</t>
  </si>
  <si>
    <t>MRU یوروگرافی(MR  دینامیک)قید درخواست پزشک به صورت دینامیک الزامی است.</t>
  </si>
  <si>
    <t>MR آتروگرافی</t>
  </si>
  <si>
    <t>MRA 'گردن بدون ماده حاجب یا با ماده حاجب</t>
  </si>
  <si>
    <t>MRA مغز بدون ماده حاجب یا با ماده حاجب</t>
  </si>
  <si>
    <t>MR آنژیوگرافی کانال Spinalو محتویات آن باوبدون ماده حاجب</t>
  </si>
  <si>
    <t>MR آنژیوگرافی لگن باوبدون ماده حاجب</t>
  </si>
  <si>
    <t>MR آنژیوگرافی شکم باوبدون ماده حاجب</t>
  </si>
  <si>
    <t>MRA 'گردن بدون ماده حاجب  و بعد ار آن با ماده حاجب با سایر سکانس ها</t>
  </si>
  <si>
    <t>MRI کاردیاک برای function با و یا بدون مورفولوژی- مطالعه کامل</t>
  </si>
  <si>
    <t>MRI کاردیاک برای مورفولوژی بدون ماده حاجب</t>
  </si>
  <si>
    <t>MRI کاردیاک برای مورفولوژی با ماده حاجب</t>
  </si>
  <si>
    <t>MRI برای vehocity flow mapping</t>
  </si>
  <si>
    <t>MR آنژیوگرافی اندام فوقانی با یا بدون ماده حاجب</t>
  </si>
  <si>
    <t>MR آنژیوگرافی اندام تحتانی با یا بدون ماده حاجب</t>
  </si>
  <si>
    <t>MRI دینامیک هر قسمت بدن بجز قلب</t>
  </si>
  <si>
    <t>30% تعرفه دولتی</t>
  </si>
  <si>
    <t>مابه التفاوت قیمت خصوصی و قیمت دولتی</t>
  </si>
  <si>
    <t xml:space="preserve"> MRIپستان یک طرفه با وبدون ماده حاجب</t>
  </si>
  <si>
    <t xml:space="preserve"> MRIپستان دو طرفه با وبدون ماده حاجب</t>
  </si>
  <si>
    <t xml:space="preserve"> MRIقفسه صدری باوبدون ماده حاجب</t>
  </si>
  <si>
    <t xml:space="preserve">Bone Survey تا سن (10) سالگی </t>
  </si>
  <si>
    <t>سي تي اسكن صورت و سينوس- يك جهت با تزریق</t>
  </si>
  <si>
    <t>سي تي اسكن شكم- با  وبدون تزريق</t>
  </si>
  <si>
    <t>سي تي اسكن پوستريورفوسا با مقاطع ظريف (با یا بدون تزريق)</t>
  </si>
  <si>
    <t>سي تي اسكن اربیت - سلا - پوستریور فوسا گوش داخلی خارجی یا میانی</t>
  </si>
  <si>
    <t>سي تي اسكن اوربيت ( دو جهت و بدون تزريق)</t>
  </si>
  <si>
    <t>سي تي اسكن اوربيت ( دوجهت- با وبدون  تزريق)</t>
  </si>
  <si>
    <t xml:space="preserve">سي تي اسكن گوش داخلي- يك جهت و  بدون تزريق </t>
  </si>
  <si>
    <t>سي تي اسكن شكم و لگن- با وبدون تزريق</t>
  </si>
  <si>
    <t>سي تي اسكن فقرات توراسیک بدون تزريق</t>
  </si>
  <si>
    <t>سي تي اسكن فقرات لومبار- بدون تزريق</t>
  </si>
  <si>
    <t>سي تي اسكن فقرات لومبار- باوبدون تزريق</t>
  </si>
  <si>
    <t>سي تي اسكن دو مهره يك ديسك( ناحیه توراسیک)-با تزريق</t>
  </si>
  <si>
    <t>سي تي اسكن دو مهره يك ديسك( ناحیه توراسیک)- با و بدون تزريق</t>
  </si>
  <si>
    <t>سي تي اسكن دو مهره يك ديسك( ناحیه سرویکال)- با و بدون تزريق</t>
  </si>
  <si>
    <t>سنجش تراکم استخوان ( Sigle photon)</t>
  </si>
  <si>
    <t>سنجش تراکم استخوان ( Dual photon)</t>
  </si>
  <si>
    <t>Bone.Densitometry تراكم سنجي استخوان(يك يا دو منطقه) رادیوگرافی</t>
  </si>
  <si>
    <t xml:space="preserve">Bone.Densitometry تراكم سنجي استخوانهاي تمام بدن   </t>
  </si>
  <si>
    <t xml:space="preserve">کلانژیوپانکراتوگرافی رتروگراد از طریق اندوسکوپ ERCP هر فیلم   ( هزینه آندوسکوپی به طور جداگانه قابل محاسبه می باشد.) </t>
  </si>
  <si>
    <t>سي تي اسكن گوش- يك جهت با تزريق</t>
  </si>
  <si>
    <t>سي تي اسكن دو مهره يك ديسك با و بدون تزريق</t>
  </si>
  <si>
    <t xml:space="preserve"> </t>
  </si>
  <si>
    <t>نوع خدمت: سی تی اسکن اسپیرال</t>
  </si>
  <si>
    <t>کد ملی</t>
  </si>
  <si>
    <t>در صورت انجام پيلوگرافي يا نفروگرافي يا نفروستومي قبلي از رديف 700335 و 700340 استفاده مي گردد؛ اما چنانچه اين عمل به كمك سوزن تحت گايد سونوگرافي يا فلورسكوپي انجام شود، کد  مذكور به رديفهاي 700335 و 700340 اضافه مي گردد.</t>
  </si>
  <si>
    <t>آتروگرافی شانه با هوا و ماده حاجب</t>
  </si>
  <si>
    <t xml:space="preserve">سونوگرافي لگن </t>
  </si>
  <si>
    <t>سونوگرافي آلت</t>
  </si>
  <si>
    <t xml:space="preserve">سونوگرافی هر مفصل </t>
  </si>
  <si>
    <t>سونوگرافی تاندون</t>
  </si>
  <si>
    <t>سونوگرافی بارداری ترانس واژینال</t>
  </si>
  <si>
    <t>سونوگرافی بلوغ ریه ها جنین</t>
  </si>
  <si>
    <t>سونوگرافی استنوز هیپرتروفیک پیلور نوزاد</t>
  </si>
  <si>
    <t>سونوگرافی لومبوساکرال نوزاد</t>
  </si>
  <si>
    <t>سونوگرافی بررسی رشد جنین وIUGR غیرداپلر</t>
  </si>
  <si>
    <t>سونوگرافی کالر داپلر توده های نسج نرم</t>
  </si>
  <si>
    <t>سونوگرافی کالرداپلر پورت، ورید طحالی و بررسی کولترال‌ها</t>
  </si>
  <si>
    <t>سونوگرافی کالرداپلر IVC و وریدهای ایلیاک</t>
  </si>
  <si>
    <t>سونوگرافی کالر داپلر آئورت و شریان های ایلیاک</t>
  </si>
  <si>
    <t>سونوگرافی کالر داپلر فیستول دیالیز</t>
  </si>
  <si>
    <t>سونوگرافی داپلر واریس اندام تحتانی یک طرفه بررسی وریدهای سطحی وعمقی دریچه صافن و فمورال و صافن وپوپلیته ال و پرفوران نارسا بهمراه mapping</t>
  </si>
  <si>
    <t>سونوگرافی داپلر واریس اندام تحتانی یک طرفه بررسی وریدهای سطحی و عمقی دریچه صافن و فمورال و صافن و پوپلیته ال و پرفوران نارسا بهمراه mapping</t>
  </si>
  <si>
    <t>بستن کمپرسیونی سودوآنوریسم با پروب سونوگرافی</t>
  </si>
  <si>
    <t>سونوگرافی ترانس واژینال جستجوی حاملگی خارج رحم(EP)</t>
  </si>
  <si>
    <t>سونوگرافی NT و یا NB</t>
  </si>
  <si>
    <t>سونوگرافی NT و آنومالی سه ماهه اول</t>
  </si>
  <si>
    <t>سی تی آنژیوگرافی مالتی دتکتور 64 اسلایس یا بیشتر عروق کرونرقلب(برای بررسی عروق کرونر قلب، سی‌تی‌آنژیوگرافی کمتر از 64 اسلایس قابل گزارش نمی باشد)</t>
  </si>
  <si>
    <t>سی تی آنژیوگرافی مالتی دتکتور برای بررسی سایر عروق یک طرفه یا دو طرفه</t>
  </si>
  <si>
    <t>سی‌تی‌ آنژيوگرافي كاروتيد (اكستراكرانيال)</t>
  </si>
  <si>
    <t>Cone Bean CT؛ هر کوادرانت</t>
  </si>
  <si>
    <t>Cone Bean CT؛ جهت بررسی مفصل گیجگاهی فکی دو طرفه</t>
  </si>
  <si>
    <t>Cone Bean CT؛ جهت بررسی ضایعات استخوانی با و بدون تزریق</t>
  </si>
  <si>
    <t xml:space="preserve">تصوير برداري عملكردي BOLD شامل پروتكل هاي مغز با يا بدون حداقل 4 ناحيه فعاليت به عنوان مثال موتور اندام های مختلف، زبان و حافظه </t>
  </si>
  <si>
    <t>تصوير برداري عملكردي DTI (با تراکتوگرافی) شامل پروتكل هاي مغز با یا بدون حداقل 60 گراديان يا 30 جهت باNEXT دو برابر</t>
  </si>
  <si>
    <t xml:space="preserve">تصوير برداريMRS شامل پروتكل هاي مغز با و بدون، SVS - 30, SVS - 135از نواحي ضايعه و كنترل نرمال وCSI – 135 </t>
  </si>
  <si>
    <t>تصوير برداري مغزي TUMOR MAPPING MRI شامل پروتكل هاي مغزي با و بدون؛ FLAIR، DWI/ADC، يكي از روشهاي Perfusionيا MRS</t>
  </si>
  <si>
    <t>تصوير برداري مغزيSTROKE MAPPING MRI شامل پروتكلهاي مغزي با و بدون؛ FLAIR، (3D- TOF)DWI/ ADC, DSC Perfusion, CE- MRA</t>
  </si>
  <si>
    <t>تصوير برداري مغزي فيزيولوژيكPerfusion MRI شامل پروتكلهاي مغزي با و بدون؛ EPI– T1- EPI, T2ديناميك براي روش DCE يا DSC</t>
  </si>
  <si>
    <t>تصوير برداري مغزي SEIZURE MAPPING MRI شامل پروتكلهاي مغزي با و بدون؛ FLAIR، (3D- TOF)DWI/ ADC, DSC Perfusion, CE- MRA</t>
  </si>
  <si>
    <t>چاپ مجدد کلیشه تصویربرداری</t>
  </si>
  <si>
    <t>(این کد صرفا به درخواست بیمار و برای بار دوم قابل محاسبه و اخذ می باشد)</t>
  </si>
  <si>
    <t>(برای چاپ اولیه کلیشه تصویربرداری این کد قابل محاسبه و گزراش نمی باشد)</t>
  </si>
  <si>
    <t>(مبنای محاسبه ضریب تعرفه ریالی بخش دولتی می باشد)</t>
  </si>
  <si>
    <t>سونوگرافی Infertility در آقایان (بررسی آنومالی مجرای EJو VD)</t>
  </si>
  <si>
    <t>آلاستوگرافی پستان جهت بررسی توده یک یا دو طرفه (این کد همزمان با کد 701545 قابل گزارش و اخذنمی باشد.).</t>
  </si>
  <si>
    <t>سونوگرافی قفسه سینه</t>
  </si>
  <si>
    <t>سونوگرافی از بیماران ترومایی در بخش اورژانس(FAST)</t>
  </si>
  <si>
    <t>ارزش نسبی</t>
  </si>
  <si>
    <t>سونوگرافی جفت از نظر کرتا</t>
  </si>
  <si>
    <t>سونوگرافي كالر داپلر  شرایین گردن (دوکاروتید و دو ورتبرال و وریدهای ژوگولار)</t>
  </si>
  <si>
    <t>نوع خدمت:سنجش تراکم استخوان</t>
  </si>
  <si>
    <t xml:space="preserve"> سهم سازمان70% </t>
  </si>
  <si>
    <t>سهم بیمار(گرد شده)</t>
  </si>
  <si>
    <t xml:space="preserve">سهم سازمان70% </t>
  </si>
  <si>
    <t>سهم بیمار</t>
  </si>
  <si>
    <t>سهم سازمان70%</t>
  </si>
  <si>
    <t>سهم بیمار (گرد شده)</t>
  </si>
  <si>
    <t>سهم بیمار(گردشده)</t>
  </si>
  <si>
    <t>سونوگرافي پستان به همراه فضاهای آگزیلاری با پروب مخصوص-دو طرفه</t>
  </si>
  <si>
    <t>تعرفه  دولتی 95(ریال)</t>
  </si>
  <si>
    <t>تعرفه خصوصي (ریال)95</t>
  </si>
  <si>
    <t>تعرفه خصوصي 95(ریال)</t>
  </si>
  <si>
    <t xml:space="preserve"> تعرفه  دولتی اسپیرال95  (ریال)</t>
  </si>
  <si>
    <t>تعرفه  دولتی95 (ریال)</t>
  </si>
  <si>
    <t>تعرفه خصوصي95 (ریال)</t>
  </si>
  <si>
    <t>تعرفه  خصوصی 95 (ریال)</t>
  </si>
  <si>
    <r>
      <rPr>
        <sz val="8"/>
        <color theme="1"/>
        <rFont val="B Titr"/>
        <charset val="178"/>
      </rPr>
      <t>سهم بیمار</t>
    </r>
    <r>
      <rPr>
        <sz val="10"/>
        <color theme="1"/>
        <rFont val="B Titr"/>
        <charset val="178"/>
      </rPr>
      <t xml:space="preserve"> 1395</t>
    </r>
  </si>
  <si>
    <r>
      <t>سونوگرافي به ازای هر چشم (</t>
    </r>
    <r>
      <rPr>
        <i/>
        <sz val="10"/>
        <color theme="1"/>
        <rFont val="Tahoma"/>
        <family val="2"/>
      </rPr>
      <t>A</t>
    </r>
    <r>
      <rPr>
        <sz val="10"/>
        <color theme="1"/>
        <rFont val="Tahoma"/>
        <family val="2"/>
      </rPr>
      <t xml:space="preserve"> اسكن و </t>
    </r>
    <r>
      <rPr>
        <i/>
        <sz val="10"/>
        <color theme="1"/>
        <rFont val="Tahoma"/>
        <family val="2"/>
      </rPr>
      <t>B</t>
    </r>
    <r>
      <rPr>
        <sz val="10"/>
        <color theme="1"/>
        <rFont val="Tahoma"/>
        <family val="2"/>
      </rPr>
      <t xml:space="preserve"> اسكن) </t>
    </r>
  </si>
  <si>
    <r>
      <t xml:space="preserve">سونوگرافي لگن با مثانه </t>
    </r>
    <r>
      <rPr>
        <sz val="10"/>
        <color theme="1"/>
        <rFont val="Tahoma"/>
        <family val="2"/>
      </rPr>
      <t>– پر و خالي (با تعيين رزيجوي ادراري)</t>
    </r>
  </si>
  <si>
    <r>
      <t xml:space="preserve">سونوگرافي(مثانه، رحم وتخمدانها، جستجوي </t>
    </r>
    <r>
      <rPr>
        <sz val="10"/>
        <color theme="1"/>
        <rFont val="Tahoma"/>
        <family val="2"/>
      </rPr>
      <t>IUD)- لگن</t>
    </r>
  </si>
  <si>
    <r>
      <t xml:space="preserve">سونوگرافي رحم و تخمدان از راه شكم </t>
    </r>
    <r>
      <rPr>
        <sz val="10"/>
        <color theme="1"/>
        <rFont val="Tahoma"/>
        <family val="2"/>
      </rPr>
      <t xml:space="preserve">– لگن </t>
    </r>
  </si>
  <si>
    <r>
      <t xml:space="preserve">سونوگرافي آدرنال </t>
    </r>
    <r>
      <rPr>
        <sz val="10"/>
        <color theme="1"/>
        <rFont val="Tahoma"/>
        <family val="2"/>
      </rPr>
      <t xml:space="preserve">– يك طرفه </t>
    </r>
  </si>
  <si>
    <r>
      <t>سونوگرافي شكم نوزادان (استنوزپيلور و</t>
    </r>
    <r>
      <rPr>
        <sz val="10"/>
        <color theme="1"/>
        <rFont val="Tahoma"/>
        <family val="2"/>
      </rPr>
      <t>…)</t>
    </r>
  </si>
  <si>
    <r>
      <t xml:space="preserve">سونوگرافي نسج عمقي هر جاي بدن(بررسي حركات ديافراگم، مدياستين و </t>
    </r>
    <r>
      <rPr>
        <sz val="10"/>
        <color theme="1"/>
        <rFont val="Tahoma"/>
        <family val="2"/>
      </rPr>
      <t>…)</t>
    </r>
  </si>
  <si>
    <r>
      <t>سونوگرافي كالرداپلرآلت (</t>
    </r>
    <r>
      <rPr>
        <sz val="10"/>
        <color theme="1"/>
        <rFont val="Tahoma"/>
        <family val="2"/>
      </rPr>
      <t>penis) شامل كليه مراحل مورد نياز و تزريق پاپاورين</t>
    </r>
  </si>
  <si>
    <r>
      <t>سونوگرافي كالرداپلرآلت (</t>
    </r>
    <r>
      <rPr>
        <sz val="10"/>
        <color theme="1"/>
        <rFont val="Tahoma"/>
        <family val="2"/>
      </rPr>
      <t>penis) بدون تزريق پاپاورين</t>
    </r>
  </si>
  <si>
    <r>
      <t>هيسترو</t>
    </r>
    <r>
      <rPr>
        <b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 xml:space="preserve">سونو گرافي </t>
    </r>
  </si>
  <si>
    <r>
      <t>سونوگرافي داپلرترانس كرانيال (</t>
    </r>
    <r>
      <rPr>
        <sz val="10"/>
        <color theme="1"/>
        <rFont val="Tahoma"/>
        <family val="2"/>
      </rPr>
      <t>T.C.D) كه شامل كليه عروق داخل جمجمه‌اي و كاروتيد ورتبرال دو طرفه مي‌باشد</t>
    </r>
    <r>
      <rPr>
        <vertAlign val="superscript"/>
        <sz val="12"/>
        <color theme="1"/>
        <rFont val="Tahoma"/>
        <family val="2"/>
      </rPr>
      <t>*</t>
    </r>
  </si>
  <si>
    <r>
      <t xml:space="preserve">سونوگرافي </t>
    </r>
    <r>
      <rPr>
        <sz val="10"/>
        <color theme="1"/>
        <rFont val="Tahoma"/>
        <family val="2"/>
      </rPr>
      <t>T.C.C.S اسکن دوبلکس شریان های خارج مغزی شامل کاروتید و وتبرال دو طرفه و وریدهای گردنی و همراه با رویت پارنشیم هسته های مغزی به اضافه خدمت T.C.D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</si>
</sst>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Titr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sz val="11"/>
      <color theme="1"/>
      <name val="B Traffic"/>
      <charset val="178"/>
    </font>
    <font>
      <sz val="9"/>
      <color theme="1"/>
      <name val="B Nazanin"/>
      <charset val="178"/>
    </font>
    <font>
      <sz val="11"/>
      <color theme="1"/>
      <name val="B Titr"/>
      <charset val="178"/>
    </font>
    <font>
      <b/>
      <sz val="12"/>
      <color theme="1"/>
      <name val="B Nazanin"/>
      <charset val="178"/>
    </font>
    <font>
      <sz val="8"/>
      <color theme="1"/>
      <name val="B Titr"/>
      <charset val="178"/>
    </font>
    <font>
      <sz val="12"/>
      <color theme="1"/>
      <name val="Tahoma"/>
      <family val="2"/>
    </font>
    <font>
      <i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vertAlign val="superscript"/>
      <sz val="12"/>
      <color theme="1"/>
      <name val="Tahoma"/>
      <family val="2"/>
    </font>
    <font>
      <b/>
      <sz val="10"/>
      <color theme="1"/>
      <name val="Nazanin"/>
      <charset val="178"/>
    </font>
    <font>
      <b/>
      <sz val="11"/>
      <color theme="1"/>
      <name val="Nazanin"/>
      <charset val="178"/>
    </font>
    <font>
      <b/>
      <sz val="12"/>
      <color theme="1"/>
      <name val="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3" fontId="2" fillId="0" borderId="3" xfId="0" applyNumberFormat="1" applyFont="1" applyBorder="1" applyAlignment="1">
      <alignment horizontal="center" vertical="center" readingOrder="2"/>
    </xf>
    <xf numFmtId="0" fontId="3" fillId="3" borderId="3" xfId="0" applyFont="1" applyFill="1" applyBorder="1" applyAlignment="1">
      <alignment horizontal="center" vertical="center" wrapText="1" readingOrder="2"/>
    </xf>
    <xf numFmtId="3" fontId="4" fillId="3" borderId="3" xfId="0" applyNumberFormat="1" applyFont="1" applyFill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justify" vertical="center" wrapText="1" readingOrder="2"/>
    </xf>
    <xf numFmtId="0" fontId="5" fillId="0" borderId="3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justify" vertical="center" wrapText="1" readingOrder="2"/>
    </xf>
    <xf numFmtId="3" fontId="2" fillId="0" borderId="0" xfId="0" applyNumberFormat="1" applyFont="1" applyBorder="1" applyAlignment="1">
      <alignment horizontal="center" vertical="center" readingOrder="2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right" vertical="center" wrapText="1" readingOrder="2"/>
    </xf>
    <xf numFmtId="0" fontId="5" fillId="3" borderId="3" xfId="0" applyFont="1" applyFill="1" applyBorder="1" applyAlignment="1">
      <alignment horizontal="right" vertical="center" wrapText="1" readingOrder="2"/>
    </xf>
    <xf numFmtId="0" fontId="5" fillId="0" borderId="3" xfId="0" applyFont="1" applyFill="1" applyBorder="1" applyAlignment="1">
      <alignment horizontal="justify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6" fillId="4" borderId="3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0" fillId="0" borderId="0" xfId="0" applyBorder="1" applyAlignment="1">
      <alignment horizontal="right"/>
    </xf>
    <xf numFmtId="0" fontId="0" fillId="0" borderId="3" xfId="0" applyBorder="1"/>
    <xf numFmtId="0" fontId="7" fillId="0" borderId="3" xfId="0" applyFont="1" applyBorder="1" applyAlignment="1">
      <alignment horizontal="center" wrapText="1" readingOrder="2"/>
    </xf>
    <xf numFmtId="0" fontId="7" fillId="0" borderId="3" xfId="0" applyFont="1" applyFill="1" applyBorder="1" applyAlignment="1">
      <alignment horizontal="center" wrapText="1" readingOrder="2"/>
    </xf>
    <xf numFmtId="0" fontId="8" fillId="2" borderId="3" xfId="0" applyFont="1" applyFill="1" applyBorder="1" applyAlignment="1">
      <alignment horizontal="center" vertical="center" wrapText="1" readingOrder="2"/>
    </xf>
    <xf numFmtId="0" fontId="6" fillId="0" borderId="3" xfId="0" applyFont="1" applyBorder="1"/>
    <xf numFmtId="0" fontId="5" fillId="0" borderId="1" xfId="0" applyFont="1" applyBorder="1" applyAlignment="1">
      <alignment horizontal="justify" vertical="center" wrapText="1" readingOrder="2"/>
    </xf>
    <xf numFmtId="0" fontId="7" fillId="0" borderId="0" xfId="0" applyFont="1" applyBorder="1" applyAlignment="1">
      <alignment horizont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0" fillId="0" borderId="5" xfId="0" applyBorder="1"/>
    <xf numFmtId="0" fontId="6" fillId="0" borderId="5" xfId="0" applyFont="1" applyBorder="1"/>
    <xf numFmtId="3" fontId="9" fillId="0" borderId="0" xfId="0" applyNumberFormat="1" applyFont="1"/>
    <xf numFmtId="0" fontId="9" fillId="0" borderId="0" xfId="0" applyFont="1"/>
    <xf numFmtId="3" fontId="9" fillId="0" borderId="3" xfId="0" applyNumberFormat="1" applyFont="1" applyBorder="1"/>
    <xf numFmtId="0" fontId="0" fillId="0" borderId="4" xfId="0" applyBorder="1"/>
    <xf numFmtId="0" fontId="0" fillId="0" borderId="2" xfId="0" applyBorder="1"/>
    <xf numFmtId="0" fontId="6" fillId="0" borderId="3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3" fontId="2" fillId="0" borderId="0" xfId="0" applyNumberFormat="1" applyFont="1" applyBorder="1" applyAlignment="1">
      <alignment horizontal="center" readingOrder="2"/>
    </xf>
    <xf numFmtId="0" fontId="2" fillId="0" borderId="0" xfId="0" applyFont="1" applyBorder="1"/>
    <xf numFmtId="3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3" fontId="9" fillId="0" borderId="0" xfId="0" applyNumberFormat="1" applyFont="1" applyBorder="1"/>
    <xf numFmtId="3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5" fillId="4" borderId="3" xfId="0" applyFont="1" applyFill="1" applyBorder="1" applyAlignment="1">
      <alignment horizontal="right" vertical="center" wrapText="1" readingOrder="2"/>
    </xf>
    <xf numFmtId="3" fontId="0" fillId="0" borderId="0" xfId="0" applyNumberFormat="1"/>
    <xf numFmtId="3" fontId="9" fillId="0" borderId="3" xfId="0" applyNumberFormat="1" applyFont="1" applyBorder="1" applyAlignment="1">
      <alignment horizontal="center"/>
    </xf>
    <xf numFmtId="3" fontId="2" fillId="0" borderId="3" xfId="0" applyNumberFormat="1" applyFont="1" applyBorder="1"/>
    <xf numFmtId="0" fontId="7" fillId="5" borderId="3" xfId="0" applyFont="1" applyFill="1" applyBorder="1" applyAlignment="1">
      <alignment horizontal="center" wrapText="1" readingOrder="2"/>
    </xf>
    <xf numFmtId="3" fontId="2" fillId="5" borderId="3" xfId="0" applyNumberFormat="1" applyFont="1" applyFill="1" applyBorder="1" applyAlignment="1">
      <alignment horizontal="center" vertical="center" readingOrder="2"/>
    </xf>
    <xf numFmtId="3" fontId="2" fillId="5" borderId="3" xfId="0" applyNumberFormat="1" applyFont="1" applyFill="1" applyBorder="1" applyAlignment="1">
      <alignment vertical="center"/>
    </xf>
    <xf numFmtId="0" fontId="0" fillId="5" borderId="0" xfId="0" applyFill="1" applyBorder="1"/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11" fillId="2" borderId="3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3" fontId="2" fillId="2" borderId="3" xfId="0" applyNumberFormat="1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vertical="center" wrapText="1" readingOrder="2"/>
    </xf>
    <xf numFmtId="0" fontId="5" fillId="0" borderId="3" xfId="0" applyFont="1" applyBorder="1" applyAlignment="1">
      <alignment vertical="center" wrapText="1" readingOrder="2"/>
    </xf>
    <xf numFmtId="0" fontId="0" fillId="0" borderId="0" xfId="0" applyAlignment="1"/>
    <xf numFmtId="0" fontId="6" fillId="0" borderId="3" xfId="0" applyFont="1" applyBorder="1" applyAlignment="1"/>
    <xf numFmtId="0" fontId="12" fillId="0" borderId="3" xfId="0" applyFont="1" applyBorder="1" applyAlignment="1">
      <alignment horizontal="justify" vertical="center" wrapText="1" readingOrder="2"/>
    </xf>
    <xf numFmtId="0" fontId="12" fillId="0" borderId="3" xfId="0" applyFont="1" applyBorder="1" applyAlignment="1">
      <alignment horizontal="right" vertical="center" wrapText="1" readingOrder="2"/>
    </xf>
    <xf numFmtId="0" fontId="12" fillId="5" borderId="3" xfId="0" applyFont="1" applyFill="1" applyBorder="1" applyAlignment="1">
      <alignment horizontal="justify" vertical="center" wrapText="1" readingOrder="2"/>
    </xf>
    <xf numFmtId="0" fontId="15" fillId="0" borderId="3" xfId="0" applyFont="1" applyBorder="1" applyAlignment="1">
      <alignment horizontal="right" vertical="center" wrapText="1" readingOrder="2"/>
    </xf>
    <xf numFmtId="3" fontId="14" fillId="0" borderId="3" xfId="0" applyNumberFormat="1" applyFont="1" applyBorder="1" applyAlignment="1">
      <alignment horizontal="center" vertical="center" readingOrder="2"/>
    </xf>
    <xf numFmtId="0" fontId="18" fillId="0" borderId="3" xfId="0" applyFont="1" applyBorder="1" applyAlignment="1">
      <alignment horizontal="center" vertical="center" wrapText="1" readingOrder="2"/>
    </xf>
    <xf numFmtId="0" fontId="18" fillId="5" borderId="3" xfId="0" applyFont="1" applyFill="1" applyBorder="1" applyAlignment="1">
      <alignment horizontal="center" vertical="center" wrapText="1" readingOrder="2"/>
    </xf>
    <xf numFmtId="0" fontId="19" fillId="0" borderId="3" xfId="0" applyFont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wrapText="1" readingOrder="2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 wrapText="1" readingOrder="2"/>
    </xf>
    <xf numFmtId="0" fontId="19" fillId="0" borderId="1" xfId="0" applyFont="1" applyBorder="1" applyAlignment="1">
      <alignment horizontal="center" wrapText="1" readingOrder="2"/>
    </xf>
    <xf numFmtId="49" fontId="3" fillId="2" borderId="6" xfId="0" applyNumberFormat="1" applyFont="1" applyFill="1" applyBorder="1" applyAlignment="1">
      <alignment horizontal="center" vertical="center" wrapText="1" readingOrder="2"/>
    </xf>
    <xf numFmtId="49" fontId="10" fillId="2" borderId="6" xfId="0" applyNumberFormat="1" applyFont="1" applyFill="1" applyBorder="1" applyAlignment="1">
      <alignment horizontal="center" vertical="center" wrapText="1" readingOrder="2"/>
    </xf>
    <xf numFmtId="49" fontId="6" fillId="0" borderId="6" xfId="0" applyNumberFormat="1" applyFont="1" applyBorder="1" applyAlignment="1">
      <alignment horizontal="center" wrapText="1" readingOrder="2"/>
    </xf>
    <xf numFmtId="49" fontId="0" fillId="0" borderId="0" xfId="0" applyNumberFormat="1"/>
    <xf numFmtId="0" fontId="5" fillId="0" borderId="3" xfId="0" applyFont="1" applyBorder="1" applyAlignment="1">
      <alignment horizontal="justify" vertical="center" wrapText="1" readingOrder="1"/>
    </xf>
  </cellXfs>
  <cellStyles count="2">
    <cellStyle name="Normal" xfId="0" builtinId="0"/>
    <cellStyle name="Perc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W848"/>
  <sheetViews>
    <sheetView showGridLines="0" rightToLeft="1" topLeftCell="A109" workbookViewId="0">
      <selection activeCell="A3" sqref="A3:D135"/>
    </sheetView>
  </sheetViews>
  <sheetFormatPr defaultRowHeight="15"/>
  <cols>
    <col min="1" max="1" width="10.28515625" customWidth="1"/>
    <col min="2" max="2" width="65.140625" customWidth="1"/>
    <col min="3" max="3" width="14.42578125" hidden="1" customWidth="1"/>
    <col min="4" max="4" width="7.85546875" style="75" customWidth="1"/>
    <col min="5" max="5" width="12.7109375" style="57" customWidth="1"/>
    <col min="6" max="6" width="13.5703125" customWidth="1"/>
    <col min="7" max="7" width="12.85546875" hidden="1" customWidth="1"/>
    <col min="8" max="8" width="13.28515625" hidden="1" customWidth="1"/>
    <col min="9" max="9" width="12.5703125" customWidth="1"/>
    <col min="10" max="10" width="9.42578125" customWidth="1"/>
    <col min="11" max="11" width="13.7109375" style="35" bestFit="1" customWidth="1"/>
  </cols>
  <sheetData>
    <row r="1" spans="1:11" ht="15" customHeight="1">
      <c r="A1" s="16"/>
      <c r="B1" s="70" t="s">
        <v>0</v>
      </c>
      <c r="C1" s="31"/>
      <c r="D1" s="73"/>
      <c r="E1" s="69" t="s">
        <v>446</v>
      </c>
      <c r="F1" s="68" t="s">
        <v>448</v>
      </c>
      <c r="G1" s="68" t="s">
        <v>358</v>
      </c>
      <c r="H1" s="68" t="s">
        <v>357</v>
      </c>
      <c r="I1" s="68" t="s">
        <v>434</v>
      </c>
      <c r="J1" s="68" t="s">
        <v>449</v>
      </c>
      <c r="K1" s="67" t="s">
        <v>435</v>
      </c>
    </row>
    <row r="2" spans="1:11" ht="51.75" customHeight="1">
      <c r="A2" s="17" t="s">
        <v>386</v>
      </c>
      <c r="B2" s="71"/>
      <c r="C2" s="54" t="s">
        <v>430</v>
      </c>
      <c r="D2" s="73"/>
      <c r="E2" s="69"/>
      <c r="F2" s="68"/>
      <c r="G2" s="68"/>
      <c r="H2" s="68"/>
      <c r="I2" s="68"/>
      <c r="J2" s="68"/>
      <c r="K2" s="68"/>
    </row>
    <row r="3" spans="1:11" ht="19.5">
      <c r="A3" s="88">
        <v>700005</v>
      </c>
      <c r="B3" s="6" t="s">
        <v>1</v>
      </c>
      <c r="C3" s="6">
        <v>2.3199999999999998</v>
      </c>
      <c r="D3" s="74">
        <f xml:space="preserve"> E3 / 92400</f>
        <v>2.3199999999999998</v>
      </c>
      <c r="E3" s="1">
        <f>C3*92400</f>
        <v>214367.99999999997</v>
      </c>
      <c r="F3" s="1">
        <f>C3*190000</f>
        <v>440799.99999999994</v>
      </c>
      <c r="G3" s="1">
        <f>F3-E3</f>
        <v>226431.99999999997</v>
      </c>
      <c r="H3" s="1">
        <f>E3*0.3</f>
        <v>64310.399999999987</v>
      </c>
      <c r="I3" s="1">
        <f>E3*0.7</f>
        <v>150057.59999999998</v>
      </c>
      <c r="J3" s="1">
        <f>H3+G3</f>
        <v>290742.39999999997</v>
      </c>
      <c r="K3" s="36">
        <f>ROUND(J3,-3)</f>
        <v>291000</v>
      </c>
    </row>
    <row r="4" spans="1:11" ht="19.5">
      <c r="A4" s="88">
        <v>700010</v>
      </c>
      <c r="B4" s="6" t="s">
        <v>2</v>
      </c>
      <c r="C4" s="6">
        <v>1.32</v>
      </c>
      <c r="D4" s="74">
        <f t="shared" ref="D4:D67" si="0" xml:space="preserve"> E4 / 92400</f>
        <v>1.32</v>
      </c>
      <c r="E4" s="1">
        <f t="shared" ref="E4:E67" si="1">C4*92400</f>
        <v>121968</v>
      </c>
      <c r="F4" s="1">
        <f t="shared" ref="F4:F67" si="2">C4*190000</f>
        <v>250800</v>
      </c>
      <c r="G4" s="1">
        <f t="shared" ref="G4:G67" si="3">F4-E4</f>
        <v>128832</v>
      </c>
      <c r="H4" s="1">
        <f t="shared" ref="H4:H67" si="4">E4*0.3</f>
        <v>36590.400000000001</v>
      </c>
      <c r="I4" s="1">
        <f t="shared" ref="I4:I67" si="5">E4*0.7</f>
        <v>85377.599999999991</v>
      </c>
      <c r="J4" s="1">
        <f t="shared" ref="J4:J67" si="6">H4+G4</f>
        <v>165422.39999999999</v>
      </c>
      <c r="K4" s="36">
        <f t="shared" ref="K4:K67" si="7">ROUND(J4,-3)</f>
        <v>165000</v>
      </c>
    </row>
    <row r="5" spans="1:11" ht="19.5">
      <c r="A5" s="88">
        <v>700015</v>
      </c>
      <c r="B5" s="6" t="s">
        <v>3</v>
      </c>
      <c r="C5" s="6">
        <v>1.32</v>
      </c>
      <c r="D5" s="74">
        <f t="shared" si="0"/>
        <v>1.32</v>
      </c>
      <c r="E5" s="1">
        <f t="shared" si="1"/>
        <v>121968</v>
      </c>
      <c r="F5" s="1">
        <f t="shared" si="2"/>
        <v>250800</v>
      </c>
      <c r="G5" s="1">
        <f t="shared" si="3"/>
        <v>128832</v>
      </c>
      <c r="H5" s="1">
        <f t="shared" si="4"/>
        <v>36590.400000000001</v>
      </c>
      <c r="I5" s="1">
        <f t="shared" si="5"/>
        <v>85377.599999999991</v>
      </c>
      <c r="J5" s="1">
        <f t="shared" si="6"/>
        <v>165422.39999999999</v>
      </c>
      <c r="K5" s="36">
        <f t="shared" si="7"/>
        <v>165000</v>
      </c>
    </row>
    <row r="6" spans="1:11" ht="19.5">
      <c r="A6" s="88">
        <v>700020</v>
      </c>
      <c r="B6" s="6" t="s">
        <v>4</v>
      </c>
      <c r="C6" s="6">
        <v>1.32</v>
      </c>
      <c r="D6" s="74">
        <f t="shared" si="0"/>
        <v>1.32</v>
      </c>
      <c r="E6" s="1">
        <f t="shared" si="1"/>
        <v>121968</v>
      </c>
      <c r="F6" s="1">
        <f t="shared" si="2"/>
        <v>250800</v>
      </c>
      <c r="G6" s="1">
        <f t="shared" si="3"/>
        <v>128832</v>
      </c>
      <c r="H6" s="1">
        <f t="shared" si="4"/>
        <v>36590.400000000001</v>
      </c>
      <c r="I6" s="1">
        <f t="shared" si="5"/>
        <v>85377.599999999991</v>
      </c>
      <c r="J6" s="1">
        <f t="shared" si="6"/>
        <v>165422.39999999999</v>
      </c>
      <c r="K6" s="36">
        <f t="shared" si="7"/>
        <v>165000</v>
      </c>
    </row>
    <row r="7" spans="1:11" ht="19.5">
      <c r="A7" s="88">
        <v>700025</v>
      </c>
      <c r="B7" s="6" t="s">
        <v>5</v>
      </c>
      <c r="C7" s="6">
        <v>1.32</v>
      </c>
      <c r="D7" s="74">
        <f t="shared" si="0"/>
        <v>1.32</v>
      </c>
      <c r="E7" s="1">
        <f t="shared" si="1"/>
        <v>121968</v>
      </c>
      <c r="F7" s="1">
        <f t="shared" si="2"/>
        <v>250800</v>
      </c>
      <c r="G7" s="1">
        <f t="shared" si="3"/>
        <v>128832</v>
      </c>
      <c r="H7" s="1">
        <f t="shared" si="4"/>
        <v>36590.400000000001</v>
      </c>
      <c r="I7" s="1">
        <f t="shared" si="5"/>
        <v>85377.599999999991</v>
      </c>
      <c r="J7" s="1">
        <f t="shared" si="6"/>
        <v>165422.39999999999</v>
      </c>
      <c r="K7" s="36">
        <f t="shared" si="7"/>
        <v>165000</v>
      </c>
    </row>
    <row r="8" spans="1:11" ht="30">
      <c r="A8" s="88">
        <v>700030</v>
      </c>
      <c r="B8" s="6" t="s">
        <v>6</v>
      </c>
      <c r="C8" s="6">
        <v>1.44</v>
      </c>
      <c r="D8" s="74">
        <f t="shared" si="0"/>
        <v>1.44</v>
      </c>
      <c r="E8" s="1">
        <f t="shared" si="1"/>
        <v>133056</v>
      </c>
      <c r="F8" s="1">
        <f t="shared" si="2"/>
        <v>273600</v>
      </c>
      <c r="G8" s="1">
        <f t="shared" si="3"/>
        <v>140544</v>
      </c>
      <c r="H8" s="1">
        <f t="shared" si="4"/>
        <v>39916.799999999996</v>
      </c>
      <c r="I8" s="1">
        <f t="shared" si="5"/>
        <v>93139.199999999997</v>
      </c>
      <c r="J8" s="1">
        <f t="shared" si="6"/>
        <v>180460.79999999999</v>
      </c>
      <c r="K8" s="36">
        <f t="shared" si="7"/>
        <v>180000</v>
      </c>
    </row>
    <row r="9" spans="1:11" ht="19.5">
      <c r="A9" s="88">
        <v>700035</v>
      </c>
      <c r="B9" s="6" t="s">
        <v>7</v>
      </c>
      <c r="C9" s="6">
        <v>1.32</v>
      </c>
      <c r="D9" s="74">
        <f t="shared" si="0"/>
        <v>1.32</v>
      </c>
      <c r="E9" s="1">
        <f t="shared" si="1"/>
        <v>121968</v>
      </c>
      <c r="F9" s="1">
        <f t="shared" si="2"/>
        <v>250800</v>
      </c>
      <c r="G9" s="1">
        <f t="shared" si="3"/>
        <v>128832</v>
      </c>
      <c r="H9" s="1">
        <f t="shared" si="4"/>
        <v>36590.400000000001</v>
      </c>
      <c r="I9" s="1">
        <f t="shared" si="5"/>
        <v>85377.599999999991</v>
      </c>
      <c r="J9" s="1">
        <f t="shared" si="6"/>
        <v>165422.39999999999</v>
      </c>
      <c r="K9" s="36">
        <f t="shared" si="7"/>
        <v>165000</v>
      </c>
    </row>
    <row r="10" spans="1:11" ht="19.5">
      <c r="A10" s="88">
        <v>700040</v>
      </c>
      <c r="B10" s="6" t="s">
        <v>8</v>
      </c>
      <c r="C10" s="6">
        <v>2.3199999999999998</v>
      </c>
      <c r="D10" s="74">
        <f t="shared" si="0"/>
        <v>2.3199999999999998</v>
      </c>
      <c r="E10" s="1">
        <f t="shared" si="1"/>
        <v>214367.99999999997</v>
      </c>
      <c r="F10" s="1">
        <f t="shared" si="2"/>
        <v>440799.99999999994</v>
      </c>
      <c r="G10" s="1">
        <f t="shared" si="3"/>
        <v>226431.99999999997</v>
      </c>
      <c r="H10" s="1">
        <f t="shared" si="4"/>
        <v>64310.399999999987</v>
      </c>
      <c r="I10" s="1">
        <f t="shared" si="5"/>
        <v>150057.59999999998</v>
      </c>
      <c r="J10" s="1">
        <f t="shared" si="6"/>
        <v>290742.39999999997</v>
      </c>
      <c r="K10" s="36">
        <f t="shared" si="7"/>
        <v>291000</v>
      </c>
    </row>
    <row r="11" spans="1:11" ht="19.5">
      <c r="A11" s="88">
        <v>700045</v>
      </c>
      <c r="B11" s="6" t="s">
        <v>9</v>
      </c>
      <c r="C11" s="6">
        <v>1.5</v>
      </c>
      <c r="D11" s="74">
        <f t="shared" si="0"/>
        <v>1.5</v>
      </c>
      <c r="E11" s="1">
        <f t="shared" si="1"/>
        <v>138600</v>
      </c>
      <c r="F11" s="1">
        <f t="shared" si="2"/>
        <v>285000</v>
      </c>
      <c r="G11" s="1">
        <f t="shared" si="3"/>
        <v>146400</v>
      </c>
      <c r="H11" s="1">
        <f t="shared" si="4"/>
        <v>41580</v>
      </c>
      <c r="I11" s="1">
        <f t="shared" si="5"/>
        <v>97020</v>
      </c>
      <c r="J11" s="1">
        <f t="shared" si="6"/>
        <v>187980</v>
      </c>
      <c r="K11" s="36">
        <f t="shared" si="7"/>
        <v>188000</v>
      </c>
    </row>
    <row r="12" spans="1:11" ht="19.5">
      <c r="A12" s="88">
        <v>700050</v>
      </c>
      <c r="B12" s="6" t="s">
        <v>10</v>
      </c>
      <c r="C12" s="6">
        <v>1.32</v>
      </c>
      <c r="D12" s="74">
        <f t="shared" si="0"/>
        <v>1.32</v>
      </c>
      <c r="E12" s="1">
        <f t="shared" si="1"/>
        <v>121968</v>
      </c>
      <c r="F12" s="1">
        <f t="shared" si="2"/>
        <v>250800</v>
      </c>
      <c r="G12" s="1">
        <f t="shared" si="3"/>
        <v>128832</v>
      </c>
      <c r="H12" s="1">
        <f t="shared" si="4"/>
        <v>36590.400000000001</v>
      </c>
      <c r="I12" s="1">
        <f t="shared" si="5"/>
        <v>85377.599999999991</v>
      </c>
      <c r="J12" s="1">
        <f t="shared" si="6"/>
        <v>165422.39999999999</v>
      </c>
      <c r="K12" s="36">
        <f t="shared" si="7"/>
        <v>165000</v>
      </c>
    </row>
    <row r="13" spans="1:11" ht="19.5">
      <c r="A13" s="88">
        <v>700055</v>
      </c>
      <c r="B13" s="6" t="s">
        <v>11</v>
      </c>
      <c r="C13" s="6">
        <v>2.4300000000000002</v>
      </c>
      <c r="D13" s="74">
        <f t="shared" si="0"/>
        <v>2.4300000000000002</v>
      </c>
      <c r="E13" s="1">
        <f t="shared" si="1"/>
        <v>224532.00000000003</v>
      </c>
      <c r="F13" s="1">
        <f t="shared" si="2"/>
        <v>461700.00000000006</v>
      </c>
      <c r="G13" s="1">
        <f t="shared" si="3"/>
        <v>237168.00000000003</v>
      </c>
      <c r="H13" s="1">
        <f t="shared" si="4"/>
        <v>67359.600000000006</v>
      </c>
      <c r="I13" s="1">
        <f t="shared" si="5"/>
        <v>157172.40000000002</v>
      </c>
      <c r="J13" s="1">
        <f t="shared" si="6"/>
        <v>304527.60000000003</v>
      </c>
      <c r="K13" s="36">
        <f t="shared" si="7"/>
        <v>305000</v>
      </c>
    </row>
    <row r="14" spans="1:11" ht="19.5">
      <c r="A14" s="88">
        <v>700060</v>
      </c>
      <c r="B14" s="6" t="s">
        <v>12</v>
      </c>
      <c r="C14" s="6">
        <v>1.32</v>
      </c>
      <c r="D14" s="74">
        <f t="shared" si="0"/>
        <v>1.32</v>
      </c>
      <c r="E14" s="1">
        <f t="shared" si="1"/>
        <v>121968</v>
      </c>
      <c r="F14" s="1">
        <f t="shared" si="2"/>
        <v>250800</v>
      </c>
      <c r="G14" s="1">
        <f t="shared" si="3"/>
        <v>128832</v>
      </c>
      <c r="H14" s="1">
        <f t="shared" si="4"/>
        <v>36590.400000000001</v>
      </c>
      <c r="I14" s="1">
        <f t="shared" si="5"/>
        <v>85377.599999999991</v>
      </c>
      <c r="J14" s="1">
        <f t="shared" si="6"/>
        <v>165422.39999999999</v>
      </c>
      <c r="K14" s="36">
        <f t="shared" si="7"/>
        <v>165000</v>
      </c>
    </row>
    <row r="15" spans="1:11" ht="19.5">
      <c r="A15" s="88">
        <v>700065</v>
      </c>
      <c r="B15" s="6" t="s">
        <v>13</v>
      </c>
      <c r="C15" s="6">
        <v>0.86</v>
      </c>
      <c r="D15" s="74">
        <f t="shared" si="0"/>
        <v>0.86</v>
      </c>
      <c r="E15" s="1">
        <f t="shared" si="1"/>
        <v>79464</v>
      </c>
      <c r="F15" s="1">
        <f t="shared" si="2"/>
        <v>163400</v>
      </c>
      <c r="G15" s="1">
        <f t="shared" si="3"/>
        <v>83936</v>
      </c>
      <c r="H15" s="1">
        <f t="shared" si="4"/>
        <v>23839.200000000001</v>
      </c>
      <c r="I15" s="1">
        <f t="shared" si="5"/>
        <v>55624.799999999996</v>
      </c>
      <c r="J15" s="1">
        <f t="shared" si="6"/>
        <v>107775.2</v>
      </c>
      <c r="K15" s="36">
        <f t="shared" si="7"/>
        <v>108000</v>
      </c>
    </row>
    <row r="16" spans="1:11" ht="19.5">
      <c r="A16" s="88">
        <v>700070</v>
      </c>
      <c r="B16" s="6" t="s">
        <v>14</v>
      </c>
      <c r="C16" s="6">
        <v>5.83</v>
      </c>
      <c r="D16" s="74">
        <f t="shared" si="0"/>
        <v>5.83</v>
      </c>
      <c r="E16" s="1">
        <f t="shared" si="1"/>
        <v>538692</v>
      </c>
      <c r="F16" s="1">
        <f t="shared" si="2"/>
        <v>1107700</v>
      </c>
      <c r="G16" s="1">
        <f t="shared" si="3"/>
        <v>569008</v>
      </c>
      <c r="H16" s="1">
        <f t="shared" si="4"/>
        <v>161607.6</v>
      </c>
      <c r="I16" s="1">
        <f t="shared" si="5"/>
        <v>377084.39999999997</v>
      </c>
      <c r="J16" s="1">
        <f t="shared" si="6"/>
        <v>730615.6</v>
      </c>
      <c r="K16" s="36">
        <f t="shared" si="7"/>
        <v>731000</v>
      </c>
    </row>
    <row r="17" spans="1:11" ht="20.25" customHeight="1">
      <c r="A17" s="88">
        <v>700075</v>
      </c>
      <c r="B17" s="6" t="s">
        <v>15</v>
      </c>
      <c r="C17" s="6">
        <v>7.64</v>
      </c>
      <c r="D17" s="74">
        <f t="shared" si="0"/>
        <v>7.64</v>
      </c>
      <c r="E17" s="1">
        <f t="shared" si="1"/>
        <v>705936</v>
      </c>
      <c r="F17" s="1">
        <f t="shared" si="2"/>
        <v>1451600</v>
      </c>
      <c r="G17" s="1">
        <f t="shared" si="3"/>
        <v>745664</v>
      </c>
      <c r="H17" s="1">
        <f t="shared" si="4"/>
        <v>211780.8</v>
      </c>
      <c r="I17" s="1">
        <f t="shared" si="5"/>
        <v>494155.19999999995</v>
      </c>
      <c r="J17" s="1">
        <f t="shared" si="6"/>
        <v>957444.8</v>
      </c>
      <c r="K17" s="36">
        <f t="shared" si="7"/>
        <v>957000</v>
      </c>
    </row>
    <row r="18" spans="1:11" ht="19.5">
      <c r="A18" s="88">
        <v>700080</v>
      </c>
      <c r="B18" s="6" t="s">
        <v>16</v>
      </c>
      <c r="C18" s="6">
        <v>1.44</v>
      </c>
      <c r="D18" s="74">
        <f t="shared" si="0"/>
        <v>1.44</v>
      </c>
      <c r="E18" s="1">
        <f t="shared" si="1"/>
        <v>133056</v>
      </c>
      <c r="F18" s="1">
        <f t="shared" si="2"/>
        <v>273600</v>
      </c>
      <c r="G18" s="1">
        <f t="shared" si="3"/>
        <v>140544</v>
      </c>
      <c r="H18" s="1">
        <f t="shared" si="4"/>
        <v>39916.799999999996</v>
      </c>
      <c r="I18" s="1">
        <f t="shared" si="5"/>
        <v>93139.199999999997</v>
      </c>
      <c r="J18" s="1">
        <f t="shared" si="6"/>
        <v>180460.79999999999</v>
      </c>
      <c r="K18" s="36">
        <f t="shared" si="7"/>
        <v>180000</v>
      </c>
    </row>
    <row r="19" spans="1:11" ht="19.5">
      <c r="A19" s="88">
        <v>700085</v>
      </c>
      <c r="B19" s="6" t="s">
        <v>17</v>
      </c>
      <c r="C19" s="6">
        <v>2.1800000000000002</v>
      </c>
      <c r="D19" s="74">
        <f t="shared" si="0"/>
        <v>2.1800000000000002</v>
      </c>
      <c r="E19" s="1">
        <f t="shared" si="1"/>
        <v>201432.00000000003</v>
      </c>
      <c r="F19" s="1">
        <f t="shared" si="2"/>
        <v>414200.00000000006</v>
      </c>
      <c r="G19" s="1">
        <f t="shared" si="3"/>
        <v>212768.00000000003</v>
      </c>
      <c r="H19" s="1">
        <f t="shared" si="4"/>
        <v>60429.600000000006</v>
      </c>
      <c r="I19" s="1">
        <f t="shared" si="5"/>
        <v>141002.40000000002</v>
      </c>
      <c r="J19" s="1">
        <f t="shared" si="6"/>
        <v>273197.60000000003</v>
      </c>
      <c r="K19" s="36">
        <f t="shared" si="7"/>
        <v>273000</v>
      </c>
    </row>
    <row r="20" spans="1:11" ht="19.5">
      <c r="A20" s="88">
        <v>700090</v>
      </c>
      <c r="B20" s="6" t="s">
        <v>18</v>
      </c>
      <c r="C20" s="6">
        <v>2.1800000000000002</v>
      </c>
      <c r="D20" s="74">
        <f t="shared" si="0"/>
        <v>2.1800000000000002</v>
      </c>
      <c r="E20" s="1">
        <f t="shared" si="1"/>
        <v>201432.00000000003</v>
      </c>
      <c r="F20" s="1">
        <f t="shared" si="2"/>
        <v>414200.00000000006</v>
      </c>
      <c r="G20" s="1">
        <f t="shared" si="3"/>
        <v>212768.00000000003</v>
      </c>
      <c r="H20" s="1">
        <f t="shared" si="4"/>
        <v>60429.600000000006</v>
      </c>
      <c r="I20" s="1">
        <f t="shared" si="5"/>
        <v>141002.40000000002</v>
      </c>
      <c r="J20" s="1">
        <f t="shared" si="6"/>
        <v>273197.60000000003</v>
      </c>
      <c r="K20" s="36">
        <f t="shared" si="7"/>
        <v>273000</v>
      </c>
    </row>
    <row r="21" spans="1:11" ht="19.5">
      <c r="A21" s="88">
        <v>700095</v>
      </c>
      <c r="B21" s="6" t="s">
        <v>19</v>
      </c>
      <c r="C21" s="6">
        <v>1.32</v>
      </c>
      <c r="D21" s="74">
        <f t="shared" si="0"/>
        <v>1.32</v>
      </c>
      <c r="E21" s="1">
        <f t="shared" si="1"/>
        <v>121968</v>
      </c>
      <c r="F21" s="1">
        <f t="shared" si="2"/>
        <v>250800</v>
      </c>
      <c r="G21" s="1">
        <f t="shared" si="3"/>
        <v>128832</v>
      </c>
      <c r="H21" s="1">
        <f t="shared" si="4"/>
        <v>36590.400000000001</v>
      </c>
      <c r="I21" s="1">
        <f t="shared" si="5"/>
        <v>85377.599999999991</v>
      </c>
      <c r="J21" s="1">
        <f t="shared" si="6"/>
        <v>165422.39999999999</v>
      </c>
      <c r="K21" s="36">
        <f t="shared" si="7"/>
        <v>165000</v>
      </c>
    </row>
    <row r="22" spans="1:11" ht="20.25" customHeight="1">
      <c r="A22" s="88">
        <v>700100</v>
      </c>
      <c r="B22" s="6" t="s">
        <v>20</v>
      </c>
      <c r="C22" s="6">
        <v>2.4300000000000002</v>
      </c>
      <c r="D22" s="74">
        <f t="shared" si="0"/>
        <v>2.4300000000000002</v>
      </c>
      <c r="E22" s="1">
        <f t="shared" si="1"/>
        <v>224532.00000000003</v>
      </c>
      <c r="F22" s="1">
        <f t="shared" si="2"/>
        <v>461700.00000000006</v>
      </c>
      <c r="G22" s="1">
        <f t="shared" si="3"/>
        <v>237168.00000000003</v>
      </c>
      <c r="H22" s="1">
        <f t="shared" si="4"/>
        <v>67359.600000000006</v>
      </c>
      <c r="I22" s="1">
        <f t="shared" si="5"/>
        <v>157172.40000000002</v>
      </c>
      <c r="J22" s="1">
        <f t="shared" si="6"/>
        <v>304527.60000000003</v>
      </c>
      <c r="K22" s="36">
        <f t="shared" si="7"/>
        <v>305000</v>
      </c>
    </row>
    <row r="23" spans="1:11" ht="20.25" customHeight="1">
      <c r="A23" s="88">
        <v>700105</v>
      </c>
      <c r="B23" s="6" t="s">
        <v>21</v>
      </c>
      <c r="C23" s="6">
        <v>3.64</v>
      </c>
      <c r="D23" s="74">
        <f t="shared" si="0"/>
        <v>3.64</v>
      </c>
      <c r="E23" s="1">
        <f t="shared" si="1"/>
        <v>336336</v>
      </c>
      <c r="F23" s="1">
        <f t="shared" si="2"/>
        <v>691600</v>
      </c>
      <c r="G23" s="1">
        <f t="shared" si="3"/>
        <v>355264</v>
      </c>
      <c r="H23" s="1">
        <f t="shared" si="4"/>
        <v>100900.8</v>
      </c>
      <c r="I23" s="1">
        <f t="shared" si="5"/>
        <v>235435.19999999998</v>
      </c>
      <c r="J23" s="1">
        <f t="shared" si="6"/>
        <v>456164.8</v>
      </c>
      <c r="K23" s="36">
        <f t="shared" si="7"/>
        <v>456000</v>
      </c>
    </row>
    <row r="24" spans="1:11" ht="19.5">
      <c r="A24" s="88">
        <v>700110</v>
      </c>
      <c r="B24" s="6" t="s">
        <v>22</v>
      </c>
      <c r="C24" s="6">
        <v>1.32</v>
      </c>
      <c r="D24" s="74">
        <f t="shared" si="0"/>
        <v>1.32</v>
      </c>
      <c r="E24" s="1">
        <f t="shared" si="1"/>
        <v>121968</v>
      </c>
      <c r="F24" s="1">
        <f t="shared" si="2"/>
        <v>250800</v>
      </c>
      <c r="G24" s="1">
        <f t="shared" si="3"/>
        <v>128832</v>
      </c>
      <c r="H24" s="1">
        <f t="shared" si="4"/>
        <v>36590.400000000001</v>
      </c>
      <c r="I24" s="1">
        <f t="shared" si="5"/>
        <v>85377.599999999991</v>
      </c>
      <c r="J24" s="1">
        <f t="shared" si="6"/>
        <v>165422.39999999999</v>
      </c>
      <c r="K24" s="36">
        <f t="shared" si="7"/>
        <v>165000</v>
      </c>
    </row>
    <row r="25" spans="1:11" ht="19.5">
      <c r="A25" s="88">
        <v>700115</v>
      </c>
      <c r="B25" s="6" t="s">
        <v>23</v>
      </c>
      <c r="C25" s="6">
        <v>5.44</v>
      </c>
      <c r="D25" s="74">
        <f t="shared" si="0"/>
        <v>5.44</v>
      </c>
      <c r="E25" s="1">
        <f t="shared" si="1"/>
        <v>502656.00000000006</v>
      </c>
      <c r="F25" s="1">
        <f t="shared" si="2"/>
        <v>1033600.0000000001</v>
      </c>
      <c r="G25" s="1">
        <f t="shared" si="3"/>
        <v>530944</v>
      </c>
      <c r="H25" s="1">
        <f t="shared" si="4"/>
        <v>150796.80000000002</v>
      </c>
      <c r="I25" s="1">
        <f t="shared" si="5"/>
        <v>351859.20000000001</v>
      </c>
      <c r="J25" s="1">
        <f t="shared" si="6"/>
        <v>681740.80000000005</v>
      </c>
      <c r="K25" s="36">
        <f t="shared" si="7"/>
        <v>682000</v>
      </c>
    </row>
    <row r="26" spans="1:11" ht="19.5">
      <c r="A26" s="88">
        <v>700120</v>
      </c>
      <c r="B26" s="6" t="s">
        <v>24</v>
      </c>
      <c r="C26" s="6">
        <v>1.32</v>
      </c>
      <c r="D26" s="74">
        <f t="shared" si="0"/>
        <v>1.32</v>
      </c>
      <c r="E26" s="1">
        <f t="shared" si="1"/>
        <v>121968</v>
      </c>
      <c r="F26" s="1">
        <f t="shared" si="2"/>
        <v>250800</v>
      </c>
      <c r="G26" s="1">
        <f t="shared" si="3"/>
        <v>128832</v>
      </c>
      <c r="H26" s="1">
        <f t="shared" si="4"/>
        <v>36590.400000000001</v>
      </c>
      <c r="I26" s="1">
        <f t="shared" si="5"/>
        <v>85377.599999999991</v>
      </c>
      <c r="J26" s="1">
        <f t="shared" si="6"/>
        <v>165422.39999999999</v>
      </c>
      <c r="K26" s="36">
        <f t="shared" si="7"/>
        <v>165000</v>
      </c>
    </row>
    <row r="27" spans="1:11" ht="19.5">
      <c r="A27" s="88">
        <v>700125</v>
      </c>
      <c r="B27" s="6" t="s">
        <v>25</v>
      </c>
      <c r="C27" s="6">
        <v>7.54</v>
      </c>
      <c r="D27" s="74">
        <f t="shared" si="0"/>
        <v>7.54</v>
      </c>
      <c r="E27" s="1">
        <f t="shared" si="1"/>
        <v>696696</v>
      </c>
      <c r="F27" s="1">
        <f t="shared" si="2"/>
        <v>1432600</v>
      </c>
      <c r="G27" s="1">
        <f t="shared" si="3"/>
        <v>735904</v>
      </c>
      <c r="H27" s="1">
        <f t="shared" si="4"/>
        <v>209008.8</v>
      </c>
      <c r="I27" s="1">
        <f t="shared" si="5"/>
        <v>487687.19999999995</v>
      </c>
      <c r="J27" s="1">
        <f t="shared" si="6"/>
        <v>944912.8</v>
      </c>
      <c r="K27" s="36">
        <f t="shared" si="7"/>
        <v>945000</v>
      </c>
    </row>
    <row r="28" spans="1:11" ht="19.5">
      <c r="A28" s="88">
        <v>700130</v>
      </c>
      <c r="B28" s="6" t="s">
        <v>26</v>
      </c>
      <c r="C28" s="6">
        <v>7.54</v>
      </c>
      <c r="D28" s="74">
        <f t="shared" si="0"/>
        <v>7.54</v>
      </c>
      <c r="E28" s="1">
        <f t="shared" si="1"/>
        <v>696696</v>
      </c>
      <c r="F28" s="1">
        <f t="shared" si="2"/>
        <v>1432600</v>
      </c>
      <c r="G28" s="1">
        <f t="shared" si="3"/>
        <v>735904</v>
      </c>
      <c r="H28" s="1">
        <f t="shared" si="4"/>
        <v>209008.8</v>
      </c>
      <c r="I28" s="1">
        <f t="shared" si="5"/>
        <v>487687.19999999995</v>
      </c>
      <c r="J28" s="1">
        <f t="shared" si="6"/>
        <v>944912.8</v>
      </c>
      <c r="K28" s="36">
        <f t="shared" si="7"/>
        <v>945000</v>
      </c>
    </row>
    <row r="29" spans="1:11" ht="30">
      <c r="A29" s="88">
        <v>700135</v>
      </c>
      <c r="B29" s="6" t="s">
        <v>27</v>
      </c>
      <c r="C29" s="6">
        <v>1.38</v>
      </c>
      <c r="D29" s="74">
        <f t="shared" si="0"/>
        <v>1.38</v>
      </c>
      <c r="E29" s="1">
        <f t="shared" si="1"/>
        <v>127511.99999999999</v>
      </c>
      <c r="F29" s="1">
        <f t="shared" si="2"/>
        <v>262200</v>
      </c>
      <c r="G29" s="1">
        <f t="shared" si="3"/>
        <v>134688</v>
      </c>
      <c r="H29" s="1">
        <f t="shared" si="4"/>
        <v>38253.599999999991</v>
      </c>
      <c r="I29" s="1">
        <f t="shared" si="5"/>
        <v>89258.39999999998</v>
      </c>
      <c r="J29" s="1">
        <f t="shared" si="6"/>
        <v>172941.59999999998</v>
      </c>
      <c r="K29" s="36">
        <f t="shared" si="7"/>
        <v>173000</v>
      </c>
    </row>
    <row r="30" spans="1:11" ht="20.25" customHeight="1">
      <c r="A30" s="88">
        <v>700140</v>
      </c>
      <c r="B30" s="6" t="s">
        <v>28</v>
      </c>
      <c r="C30" s="6">
        <v>1.48</v>
      </c>
      <c r="D30" s="74">
        <f t="shared" si="0"/>
        <v>1.48</v>
      </c>
      <c r="E30" s="1">
        <f t="shared" si="1"/>
        <v>136752</v>
      </c>
      <c r="F30" s="1">
        <f t="shared" si="2"/>
        <v>281200</v>
      </c>
      <c r="G30" s="1">
        <f t="shared" si="3"/>
        <v>144448</v>
      </c>
      <c r="H30" s="1">
        <f t="shared" si="4"/>
        <v>41025.599999999999</v>
      </c>
      <c r="I30" s="1">
        <f t="shared" si="5"/>
        <v>95726.399999999994</v>
      </c>
      <c r="J30" s="1">
        <f t="shared" si="6"/>
        <v>185473.6</v>
      </c>
      <c r="K30" s="36">
        <f t="shared" si="7"/>
        <v>185000</v>
      </c>
    </row>
    <row r="31" spans="1:11" ht="19.5">
      <c r="A31" s="88">
        <v>700145</v>
      </c>
      <c r="B31" s="6" t="s">
        <v>29</v>
      </c>
      <c r="C31" s="6">
        <v>2.95</v>
      </c>
      <c r="D31" s="74">
        <f t="shared" si="0"/>
        <v>2.95</v>
      </c>
      <c r="E31" s="1">
        <f t="shared" si="1"/>
        <v>272580</v>
      </c>
      <c r="F31" s="1">
        <f t="shared" si="2"/>
        <v>560500</v>
      </c>
      <c r="G31" s="1">
        <f t="shared" si="3"/>
        <v>287920</v>
      </c>
      <c r="H31" s="1">
        <f t="shared" si="4"/>
        <v>81774</v>
      </c>
      <c r="I31" s="1">
        <f t="shared" si="5"/>
        <v>190806</v>
      </c>
      <c r="J31" s="1">
        <f t="shared" si="6"/>
        <v>369694</v>
      </c>
      <c r="K31" s="36">
        <f t="shared" si="7"/>
        <v>370000</v>
      </c>
    </row>
    <row r="32" spans="1:11" ht="19.5">
      <c r="A32" s="88">
        <v>700150</v>
      </c>
      <c r="B32" s="6" t="s">
        <v>30</v>
      </c>
      <c r="C32" s="6">
        <v>5.44</v>
      </c>
      <c r="D32" s="74">
        <f t="shared" si="0"/>
        <v>5.44</v>
      </c>
      <c r="E32" s="1">
        <f t="shared" si="1"/>
        <v>502656.00000000006</v>
      </c>
      <c r="F32" s="1">
        <f t="shared" si="2"/>
        <v>1033600.0000000001</v>
      </c>
      <c r="G32" s="1">
        <f t="shared" si="3"/>
        <v>530944</v>
      </c>
      <c r="H32" s="1">
        <f t="shared" si="4"/>
        <v>150796.80000000002</v>
      </c>
      <c r="I32" s="1">
        <f t="shared" si="5"/>
        <v>351859.20000000001</v>
      </c>
      <c r="J32" s="1">
        <f t="shared" si="6"/>
        <v>681740.80000000005</v>
      </c>
      <c r="K32" s="36">
        <f t="shared" si="7"/>
        <v>682000</v>
      </c>
    </row>
    <row r="33" spans="1:11" ht="19.5">
      <c r="A33" s="88">
        <v>700155</v>
      </c>
      <c r="B33" s="6" t="s">
        <v>31</v>
      </c>
      <c r="C33" s="6">
        <v>1.64</v>
      </c>
      <c r="D33" s="74">
        <f t="shared" si="0"/>
        <v>1.64</v>
      </c>
      <c r="E33" s="1">
        <f t="shared" si="1"/>
        <v>151536</v>
      </c>
      <c r="F33" s="1">
        <f t="shared" si="2"/>
        <v>311600</v>
      </c>
      <c r="G33" s="1">
        <f t="shared" si="3"/>
        <v>160064</v>
      </c>
      <c r="H33" s="1">
        <f t="shared" si="4"/>
        <v>45460.799999999996</v>
      </c>
      <c r="I33" s="1">
        <f t="shared" si="5"/>
        <v>106075.2</v>
      </c>
      <c r="J33" s="1">
        <f t="shared" si="6"/>
        <v>205524.8</v>
      </c>
      <c r="K33" s="36">
        <f t="shared" si="7"/>
        <v>206000</v>
      </c>
    </row>
    <row r="34" spans="1:11" ht="19.5">
      <c r="A34" s="88">
        <v>700160</v>
      </c>
      <c r="B34" s="6" t="s">
        <v>32</v>
      </c>
      <c r="C34" s="6">
        <v>10.23</v>
      </c>
      <c r="D34" s="74">
        <f t="shared" si="0"/>
        <v>10.23</v>
      </c>
      <c r="E34" s="1">
        <f t="shared" si="1"/>
        <v>945252</v>
      </c>
      <c r="F34" s="1">
        <f t="shared" si="2"/>
        <v>1943700</v>
      </c>
      <c r="G34" s="1">
        <f t="shared" si="3"/>
        <v>998448</v>
      </c>
      <c r="H34" s="1">
        <f t="shared" si="4"/>
        <v>283575.59999999998</v>
      </c>
      <c r="I34" s="1">
        <f t="shared" si="5"/>
        <v>661676.39999999991</v>
      </c>
      <c r="J34" s="1">
        <f t="shared" si="6"/>
        <v>1282023.6000000001</v>
      </c>
      <c r="K34" s="36">
        <f t="shared" si="7"/>
        <v>1282000</v>
      </c>
    </row>
    <row r="35" spans="1:11" ht="19.5">
      <c r="A35" s="88">
        <v>700165</v>
      </c>
      <c r="B35" s="6" t="s">
        <v>33</v>
      </c>
      <c r="C35" s="6">
        <v>1.38</v>
      </c>
      <c r="D35" s="74">
        <f t="shared" si="0"/>
        <v>1.38</v>
      </c>
      <c r="E35" s="1">
        <f t="shared" si="1"/>
        <v>127511.99999999999</v>
      </c>
      <c r="F35" s="1">
        <f t="shared" si="2"/>
        <v>262200</v>
      </c>
      <c r="G35" s="1">
        <f t="shared" si="3"/>
        <v>134688</v>
      </c>
      <c r="H35" s="1">
        <f t="shared" si="4"/>
        <v>38253.599999999991</v>
      </c>
      <c r="I35" s="1">
        <f t="shared" si="5"/>
        <v>89258.39999999998</v>
      </c>
      <c r="J35" s="1">
        <f t="shared" si="6"/>
        <v>172941.59999999998</v>
      </c>
      <c r="K35" s="36">
        <f t="shared" si="7"/>
        <v>173000</v>
      </c>
    </row>
    <row r="36" spans="1:11" ht="19.5">
      <c r="A36" s="88">
        <v>700170</v>
      </c>
      <c r="B36" s="6" t="s">
        <v>34</v>
      </c>
      <c r="C36" s="6">
        <v>2.6</v>
      </c>
      <c r="D36" s="74">
        <f t="shared" si="0"/>
        <v>2.6</v>
      </c>
      <c r="E36" s="1">
        <f t="shared" si="1"/>
        <v>240240</v>
      </c>
      <c r="F36" s="1">
        <f t="shared" si="2"/>
        <v>494000</v>
      </c>
      <c r="G36" s="1">
        <f t="shared" si="3"/>
        <v>253760</v>
      </c>
      <c r="H36" s="1">
        <f t="shared" si="4"/>
        <v>72072</v>
      </c>
      <c r="I36" s="1">
        <f t="shared" si="5"/>
        <v>168168</v>
      </c>
      <c r="J36" s="1">
        <f t="shared" si="6"/>
        <v>325832</v>
      </c>
      <c r="K36" s="36">
        <f t="shared" si="7"/>
        <v>326000</v>
      </c>
    </row>
    <row r="37" spans="1:11" ht="19.5">
      <c r="A37" s="88">
        <v>700175</v>
      </c>
      <c r="B37" s="6" t="s">
        <v>35</v>
      </c>
      <c r="C37" s="6">
        <v>1.32</v>
      </c>
      <c r="D37" s="74">
        <f t="shared" si="0"/>
        <v>1.32</v>
      </c>
      <c r="E37" s="1">
        <f t="shared" si="1"/>
        <v>121968</v>
      </c>
      <c r="F37" s="1">
        <f t="shared" si="2"/>
        <v>250800</v>
      </c>
      <c r="G37" s="1">
        <f t="shared" si="3"/>
        <v>128832</v>
      </c>
      <c r="H37" s="1">
        <f t="shared" si="4"/>
        <v>36590.400000000001</v>
      </c>
      <c r="I37" s="1">
        <f t="shared" si="5"/>
        <v>85377.599999999991</v>
      </c>
      <c r="J37" s="1">
        <f t="shared" si="6"/>
        <v>165422.39999999999</v>
      </c>
      <c r="K37" s="36">
        <f t="shared" si="7"/>
        <v>165000</v>
      </c>
    </row>
    <row r="38" spans="1:11" ht="20.25" customHeight="1">
      <c r="A38" s="88">
        <v>700180</v>
      </c>
      <c r="B38" s="6" t="s">
        <v>36</v>
      </c>
      <c r="C38" s="6">
        <v>2.48</v>
      </c>
      <c r="D38" s="74">
        <f t="shared" si="0"/>
        <v>2.48</v>
      </c>
      <c r="E38" s="1">
        <f t="shared" si="1"/>
        <v>229152</v>
      </c>
      <c r="F38" s="1">
        <f t="shared" si="2"/>
        <v>471200</v>
      </c>
      <c r="G38" s="1">
        <f t="shared" si="3"/>
        <v>242048</v>
      </c>
      <c r="H38" s="1">
        <f t="shared" si="4"/>
        <v>68745.599999999991</v>
      </c>
      <c r="I38" s="1">
        <f t="shared" si="5"/>
        <v>160406.39999999999</v>
      </c>
      <c r="J38" s="1">
        <f t="shared" si="6"/>
        <v>310793.59999999998</v>
      </c>
      <c r="K38" s="36">
        <f t="shared" si="7"/>
        <v>311000</v>
      </c>
    </row>
    <row r="39" spans="1:11" ht="19.5">
      <c r="A39" s="88">
        <v>700185</v>
      </c>
      <c r="B39" s="6" t="s">
        <v>37</v>
      </c>
      <c r="C39" s="6">
        <v>4.08</v>
      </c>
      <c r="D39" s="74">
        <f t="shared" si="0"/>
        <v>4.08</v>
      </c>
      <c r="E39" s="1">
        <f t="shared" si="1"/>
        <v>376992</v>
      </c>
      <c r="F39" s="1">
        <f t="shared" si="2"/>
        <v>775200</v>
      </c>
      <c r="G39" s="1">
        <f t="shared" si="3"/>
        <v>398208</v>
      </c>
      <c r="H39" s="1">
        <f t="shared" si="4"/>
        <v>113097.59999999999</v>
      </c>
      <c r="I39" s="1">
        <f t="shared" si="5"/>
        <v>263894.39999999997</v>
      </c>
      <c r="J39" s="1">
        <f t="shared" si="6"/>
        <v>511305.6</v>
      </c>
      <c r="K39" s="36">
        <f t="shared" si="7"/>
        <v>511000</v>
      </c>
    </row>
    <row r="40" spans="1:11" ht="19.5">
      <c r="A40" s="88">
        <v>700190</v>
      </c>
      <c r="B40" s="6" t="s">
        <v>116</v>
      </c>
      <c r="C40" s="6">
        <v>3.74</v>
      </c>
      <c r="D40" s="74">
        <f t="shared" si="0"/>
        <v>3.74</v>
      </c>
      <c r="E40" s="1">
        <f t="shared" si="1"/>
        <v>345576</v>
      </c>
      <c r="F40" s="1">
        <f t="shared" si="2"/>
        <v>710600</v>
      </c>
      <c r="G40" s="1">
        <f t="shared" si="3"/>
        <v>365024</v>
      </c>
      <c r="H40" s="1">
        <f t="shared" si="4"/>
        <v>103672.8</v>
      </c>
      <c r="I40" s="1">
        <f t="shared" si="5"/>
        <v>241903.19999999998</v>
      </c>
      <c r="J40" s="1">
        <f t="shared" si="6"/>
        <v>468696.8</v>
      </c>
      <c r="K40" s="36">
        <f t="shared" si="7"/>
        <v>469000</v>
      </c>
    </row>
    <row r="41" spans="1:11" ht="19.5">
      <c r="A41" s="88">
        <v>700195</v>
      </c>
      <c r="B41" s="6" t="s">
        <v>38</v>
      </c>
      <c r="C41" s="6">
        <v>6.82</v>
      </c>
      <c r="D41" s="74">
        <f t="shared" si="0"/>
        <v>6.82</v>
      </c>
      <c r="E41" s="1">
        <f t="shared" si="1"/>
        <v>630168</v>
      </c>
      <c r="F41" s="1">
        <f t="shared" si="2"/>
        <v>1295800</v>
      </c>
      <c r="G41" s="1">
        <f t="shared" si="3"/>
        <v>665632</v>
      </c>
      <c r="H41" s="1">
        <f t="shared" si="4"/>
        <v>189050.4</v>
      </c>
      <c r="I41" s="1">
        <f t="shared" si="5"/>
        <v>441117.6</v>
      </c>
      <c r="J41" s="1">
        <f t="shared" si="6"/>
        <v>854682.4</v>
      </c>
      <c r="K41" s="36">
        <f t="shared" si="7"/>
        <v>855000</v>
      </c>
    </row>
    <row r="42" spans="1:11" ht="19.5">
      <c r="A42" s="88">
        <v>700200</v>
      </c>
      <c r="B42" s="6" t="s">
        <v>39</v>
      </c>
      <c r="C42" s="6">
        <v>1.64</v>
      </c>
      <c r="D42" s="74">
        <f t="shared" si="0"/>
        <v>1.64</v>
      </c>
      <c r="E42" s="1">
        <f t="shared" si="1"/>
        <v>151536</v>
      </c>
      <c r="F42" s="1">
        <f t="shared" si="2"/>
        <v>311600</v>
      </c>
      <c r="G42" s="1">
        <f t="shared" si="3"/>
        <v>160064</v>
      </c>
      <c r="H42" s="1">
        <f t="shared" si="4"/>
        <v>45460.799999999996</v>
      </c>
      <c r="I42" s="1">
        <f t="shared" si="5"/>
        <v>106075.2</v>
      </c>
      <c r="J42" s="1">
        <f t="shared" si="6"/>
        <v>205524.8</v>
      </c>
      <c r="K42" s="36">
        <f t="shared" si="7"/>
        <v>206000</v>
      </c>
    </row>
    <row r="43" spans="1:11" ht="19.5">
      <c r="A43" s="88">
        <v>700205</v>
      </c>
      <c r="B43" s="6" t="s">
        <v>40</v>
      </c>
      <c r="C43" s="6">
        <v>4.32</v>
      </c>
      <c r="D43" s="74">
        <f t="shared" si="0"/>
        <v>4.32</v>
      </c>
      <c r="E43" s="1">
        <f t="shared" si="1"/>
        <v>399168</v>
      </c>
      <c r="F43" s="1">
        <f t="shared" si="2"/>
        <v>820800</v>
      </c>
      <c r="G43" s="1">
        <f t="shared" si="3"/>
        <v>421632</v>
      </c>
      <c r="H43" s="1">
        <f t="shared" si="4"/>
        <v>119750.39999999999</v>
      </c>
      <c r="I43" s="1">
        <f t="shared" si="5"/>
        <v>279417.59999999998</v>
      </c>
      <c r="J43" s="1">
        <f t="shared" si="6"/>
        <v>541382.40000000002</v>
      </c>
      <c r="K43" s="36">
        <f t="shared" si="7"/>
        <v>541000</v>
      </c>
    </row>
    <row r="44" spans="1:11" ht="19.5">
      <c r="A44" s="88">
        <v>700210</v>
      </c>
      <c r="B44" s="6" t="s">
        <v>41</v>
      </c>
      <c r="C44" s="6">
        <v>13.58</v>
      </c>
      <c r="D44" s="74">
        <f t="shared" si="0"/>
        <v>13.58</v>
      </c>
      <c r="E44" s="1">
        <f t="shared" si="1"/>
        <v>1254792</v>
      </c>
      <c r="F44" s="1">
        <f t="shared" si="2"/>
        <v>2580200</v>
      </c>
      <c r="G44" s="1">
        <f t="shared" si="3"/>
        <v>1325408</v>
      </c>
      <c r="H44" s="1">
        <f t="shared" si="4"/>
        <v>376437.6</v>
      </c>
      <c r="I44" s="1">
        <f t="shared" si="5"/>
        <v>878354.39999999991</v>
      </c>
      <c r="J44" s="1">
        <f t="shared" si="6"/>
        <v>1701845.6</v>
      </c>
      <c r="K44" s="36">
        <f t="shared" si="7"/>
        <v>1702000</v>
      </c>
    </row>
    <row r="45" spans="1:11" ht="19.5">
      <c r="A45" s="88">
        <v>700215</v>
      </c>
      <c r="B45" s="6" t="s">
        <v>42</v>
      </c>
      <c r="C45" s="6">
        <v>7.22</v>
      </c>
      <c r="D45" s="74">
        <f t="shared" si="0"/>
        <v>7.22</v>
      </c>
      <c r="E45" s="1">
        <f t="shared" si="1"/>
        <v>667128</v>
      </c>
      <c r="F45" s="1">
        <f t="shared" si="2"/>
        <v>1371800</v>
      </c>
      <c r="G45" s="1">
        <f t="shared" si="3"/>
        <v>704672</v>
      </c>
      <c r="H45" s="1">
        <f t="shared" si="4"/>
        <v>200138.4</v>
      </c>
      <c r="I45" s="1">
        <f t="shared" si="5"/>
        <v>466989.6</v>
      </c>
      <c r="J45" s="1">
        <f t="shared" si="6"/>
        <v>904810.4</v>
      </c>
      <c r="K45" s="36">
        <f t="shared" si="7"/>
        <v>905000</v>
      </c>
    </row>
    <row r="46" spans="1:11" ht="19.5">
      <c r="A46" s="88">
        <v>700220</v>
      </c>
      <c r="B46" s="6" t="s">
        <v>43</v>
      </c>
      <c r="C46" s="6">
        <v>1.54</v>
      </c>
      <c r="D46" s="74">
        <f t="shared" si="0"/>
        <v>1.54</v>
      </c>
      <c r="E46" s="1">
        <f t="shared" si="1"/>
        <v>142296</v>
      </c>
      <c r="F46" s="1">
        <f t="shared" si="2"/>
        <v>292600</v>
      </c>
      <c r="G46" s="1">
        <f t="shared" si="3"/>
        <v>150304</v>
      </c>
      <c r="H46" s="1">
        <f t="shared" si="4"/>
        <v>42688.799999999996</v>
      </c>
      <c r="I46" s="1">
        <f t="shared" si="5"/>
        <v>99607.2</v>
      </c>
      <c r="J46" s="1">
        <f t="shared" si="6"/>
        <v>192992.8</v>
      </c>
      <c r="K46" s="36">
        <f t="shared" si="7"/>
        <v>193000</v>
      </c>
    </row>
    <row r="47" spans="1:11" ht="19.5">
      <c r="A47" s="88">
        <v>700225</v>
      </c>
      <c r="B47" s="6" t="s">
        <v>44</v>
      </c>
      <c r="C47" s="6">
        <v>1.5</v>
      </c>
      <c r="D47" s="74">
        <f t="shared" si="0"/>
        <v>1.5</v>
      </c>
      <c r="E47" s="1">
        <f t="shared" si="1"/>
        <v>138600</v>
      </c>
      <c r="F47" s="1">
        <f t="shared" si="2"/>
        <v>285000</v>
      </c>
      <c r="G47" s="1">
        <f t="shared" si="3"/>
        <v>146400</v>
      </c>
      <c r="H47" s="1">
        <f t="shared" si="4"/>
        <v>41580</v>
      </c>
      <c r="I47" s="1">
        <f t="shared" si="5"/>
        <v>97020</v>
      </c>
      <c r="J47" s="1">
        <f t="shared" si="6"/>
        <v>187980</v>
      </c>
      <c r="K47" s="36">
        <f t="shared" si="7"/>
        <v>188000</v>
      </c>
    </row>
    <row r="48" spans="1:11" ht="19.5">
      <c r="A48" s="88">
        <v>700230</v>
      </c>
      <c r="B48" s="6" t="s">
        <v>45</v>
      </c>
      <c r="C48" s="6">
        <v>1.58</v>
      </c>
      <c r="D48" s="74">
        <f t="shared" si="0"/>
        <v>1.58</v>
      </c>
      <c r="E48" s="1">
        <f t="shared" si="1"/>
        <v>145992</v>
      </c>
      <c r="F48" s="1">
        <f t="shared" si="2"/>
        <v>300200</v>
      </c>
      <c r="G48" s="1">
        <f t="shared" si="3"/>
        <v>154208</v>
      </c>
      <c r="H48" s="1">
        <f t="shared" si="4"/>
        <v>43797.599999999999</v>
      </c>
      <c r="I48" s="1">
        <f t="shared" si="5"/>
        <v>102194.4</v>
      </c>
      <c r="J48" s="1">
        <f t="shared" si="6"/>
        <v>198005.6</v>
      </c>
      <c r="K48" s="36">
        <f t="shared" si="7"/>
        <v>198000</v>
      </c>
    </row>
    <row r="49" spans="1:11" ht="19.5">
      <c r="A49" s="88">
        <v>700235</v>
      </c>
      <c r="B49" s="6" t="s">
        <v>46</v>
      </c>
      <c r="C49" s="6">
        <v>1.5</v>
      </c>
      <c r="D49" s="74">
        <f t="shared" si="0"/>
        <v>1.5</v>
      </c>
      <c r="E49" s="1">
        <f t="shared" si="1"/>
        <v>138600</v>
      </c>
      <c r="F49" s="1">
        <f t="shared" si="2"/>
        <v>285000</v>
      </c>
      <c r="G49" s="1">
        <f t="shared" si="3"/>
        <v>146400</v>
      </c>
      <c r="H49" s="1">
        <f t="shared" si="4"/>
        <v>41580</v>
      </c>
      <c r="I49" s="1">
        <f t="shared" si="5"/>
        <v>97020</v>
      </c>
      <c r="J49" s="1">
        <f t="shared" si="6"/>
        <v>187980</v>
      </c>
      <c r="K49" s="36">
        <f t="shared" si="7"/>
        <v>188000</v>
      </c>
    </row>
    <row r="50" spans="1:11" ht="19.5">
      <c r="A50" s="88">
        <v>700240</v>
      </c>
      <c r="B50" s="6" t="s">
        <v>47</v>
      </c>
      <c r="C50" s="6">
        <v>2.58</v>
      </c>
      <c r="D50" s="74">
        <f t="shared" si="0"/>
        <v>2.58</v>
      </c>
      <c r="E50" s="1">
        <f t="shared" si="1"/>
        <v>238392</v>
      </c>
      <c r="F50" s="1">
        <f t="shared" si="2"/>
        <v>490200</v>
      </c>
      <c r="G50" s="1">
        <f t="shared" si="3"/>
        <v>251808</v>
      </c>
      <c r="H50" s="1">
        <f t="shared" si="4"/>
        <v>71517.599999999991</v>
      </c>
      <c r="I50" s="1">
        <f t="shared" si="5"/>
        <v>166874.4</v>
      </c>
      <c r="J50" s="1">
        <f t="shared" si="6"/>
        <v>323325.59999999998</v>
      </c>
      <c r="K50" s="36">
        <f t="shared" si="7"/>
        <v>323000</v>
      </c>
    </row>
    <row r="51" spans="1:11" ht="19.5">
      <c r="A51" s="88">
        <v>700245</v>
      </c>
      <c r="B51" s="6" t="s">
        <v>48</v>
      </c>
      <c r="C51" s="6">
        <v>1.58</v>
      </c>
      <c r="D51" s="74">
        <f t="shared" si="0"/>
        <v>1.58</v>
      </c>
      <c r="E51" s="1">
        <f t="shared" si="1"/>
        <v>145992</v>
      </c>
      <c r="F51" s="1">
        <f t="shared" si="2"/>
        <v>300200</v>
      </c>
      <c r="G51" s="1">
        <f t="shared" si="3"/>
        <v>154208</v>
      </c>
      <c r="H51" s="1">
        <f t="shared" si="4"/>
        <v>43797.599999999999</v>
      </c>
      <c r="I51" s="1">
        <f t="shared" si="5"/>
        <v>102194.4</v>
      </c>
      <c r="J51" s="1">
        <f t="shared" si="6"/>
        <v>198005.6</v>
      </c>
      <c r="K51" s="36">
        <f t="shared" si="7"/>
        <v>198000</v>
      </c>
    </row>
    <row r="52" spans="1:11" ht="19.5">
      <c r="A52" s="88">
        <v>700250</v>
      </c>
      <c r="B52" s="6" t="s">
        <v>49</v>
      </c>
      <c r="C52" s="6">
        <v>3.16</v>
      </c>
      <c r="D52" s="74">
        <f t="shared" si="0"/>
        <v>3.16</v>
      </c>
      <c r="E52" s="1">
        <f t="shared" si="1"/>
        <v>291984</v>
      </c>
      <c r="F52" s="1">
        <f t="shared" si="2"/>
        <v>600400</v>
      </c>
      <c r="G52" s="1">
        <f t="shared" si="3"/>
        <v>308416</v>
      </c>
      <c r="H52" s="1">
        <f t="shared" si="4"/>
        <v>87595.199999999997</v>
      </c>
      <c r="I52" s="1">
        <f t="shared" si="5"/>
        <v>204388.8</v>
      </c>
      <c r="J52" s="1">
        <f t="shared" si="6"/>
        <v>396011.2</v>
      </c>
      <c r="K52" s="36">
        <f t="shared" si="7"/>
        <v>396000</v>
      </c>
    </row>
    <row r="53" spans="1:11" ht="19.5">
      <c r="A53" s="88">
        <v>700255</v>
      </c>
      <c r="B53" s="6" t="s">
        <v>50</v>
      </c>
      <c r="C53" s="6">
        <v>1.56</v>
      </c>
      <c r="D53" s="74">
        <f t="shared" si="0"/>
        <v>1.56</v>
      </c>
      <c r="E53" s="1">
        <f t="shared" si="1"/>
        <v>144144</v>
      </c>
      <c r="F53" s="1">
        <f t="shared" si="2"/>
        <v>296400</v>
      </c>
      <c r="G53" s="1">
        <f t="shared" si="3"/>
        <v>152256</v>
      </c>
      <c r="H53" s="1">
        <f t="shared" si="4"/>
        <v>43243.199999999997</v>
      </c>
      <c r="I53" s="1">
        <f t="shared" si="5"/>
        <v>100900.79999999999</v>
      </c>
      <c r="J53" s="1">
        <f t="shared" si="6"/>
        <v>195499.2</v>
      </c>
      <c r="K53" s="36">
        <f t="shared" si="7"/>
        <v>195000</v>
      </c>
    </row>
    <row r="54" spans="1:11" ht="19.5">
      <c r="A54" s="88">
        <v>700260</v>
      </c>
      <c r="B54" s="6" t="s">
        <v>51</v>
      </c>
      <c r="C54" s="6">
        <v>3.1</v>
      </c>
      <c r="D54" s="74">
        <f t="shared" si="0"/>
        <v>3.1</v>
      </c>
      <c r="E54" s="1">
        <f t="shared" si="1"/>
        <v>286440</v>
      </c>
      <c r="F54" s="1">
        <f t="shared" si="2"/>
        <v>589000</v>
      </c>
      <c r="G54" s="1">
        <f t="shared" si="3"/>
        <v>302560</v>
      </c>
      <c r="H54" s="1">
        <f t="shared" si="4"/>
        <v>85932</v>
      </c>
      <c r="I54" s="1">
        <f t="shared" si="5"/>
        <v>200508</v>
      </c>
      <c r="J54" s="1">
        <f t="shared" si="6"/>
        <v>388492</v>
      </c>
      <c r="K54" s="36">
        <f t="shared" si="7"/>
        <v>388000</v>
      </c>
    </row>
    <row r="55" spans="1:11" ht="19.5">
      <c r="A55" s="88">
        <v>700265</v>
      </c>
      <c r="B55" s="6" t="s">
        <v>52</v>
      </c>
      <c r="C55" s="6">
        <v>6.52</v>
      </c>
      <c r="D55" s="74">
        <f t="shared" si="0"/>
        <v>6.52</v>
      </c>
      <c r="E55" s="1">
        <f t="shared" si="1"/>
        <v>602448</v>
      </c>
      <c r="F55" s="1">
        <f t="shared" si="2"/>
        <v>1238800</v>
      </c>
      <c r="G55" s="1">
        <f t="shared" si="3"/>
        <v>636352</v>
      </c>
      <c r="H55" s="1">
        <f t="shared" si="4"/>
        <v>180734.4</v>
      </c>
      <c r="I55" s="1">
        <f t="shared" si="5"/>
        <v>421713.6</v>
      </c>
      <c r="J55" s="1">
        <f t="shared" si="6"/>
        <v>817086.4</v>
      </c>
      <c r="K55" s="36">
        <f t="shared" si="7"/>
        <v>817000</v>
      </c>
    </row>
    <row r="56" spans="1:11" ht="19.5">
      <c r="A56" s="88">
        <v>700270</v>
      </c>
      <c r="B56" s="6" t="s">
        <v>53</v>
      </c>
      <c r="C56" s="6">
        <v>8.06</v>
      </c>
      <c r="D56" s="74">
        <f t="shared" si="0"/>
        <v>8.06</v>
      </c>
      <c r="E56" s="1">
        <f t="shared" si="1"/>
        <v>744744</v>
      </c>
      <c r="F56" s="1">
        <f t="shared" si="2"/>
        <v>1531400</v>
      </c>
      <c r="G56" s="1">
        <f t="shared" si="3"/>
        <v>786656</v>
      </c>
      <c r="H56" s="1">
        <f t="shared" si="4"/>
        <v>223423.19999999998</v>
      </c>
      <c r="I56" s="1">
        <f t="shared" si="5"/>
        <v>521320.8</v>
      </c>
      <c r="J56" s="1">
        <f t="shared" si="6"/>
        <v>1010079.2</v>
      </c>
      <c r="K56" s="36">
        <f t="shared" si="7"/>
        <v>1010000</v>
      </c>
    </row>
    <row r="57" spans="1:11" ht="19.5">
      <c r="A57" s="88">
        <v>700275</v>
      </c>
      <c r="B57" s="6" t="s">
        <v>54</v>
      </c>
      <c r="C57" s="6">
        <v>7.23</v>
      </c>
      <c r="D57" s="74">
        <f t="shared" si="0"/>
        <v>7.23</v>
      </c>
      <c r="E57" s="1">
        <f t="shared" si="1"/>
        <v>668052</v>
      </c>
      <c r="F57" s="1">
        <f t="shared" si="2"/>
        <v>1373700</v>
      </c>
      <c r="G57" s="1">
        <f t="shared" si="3"/>
        <v>705648</v>
      </c>
      <c r="H57" s="1">
        <f t="shared" si="4"/>
        <v>200415.6</v>
      </c>
      <c r="I57" s="1">
        <f t="shared" si="5"/>
        <v>467636.39999999997</v>
      </c>
      <c r="J57" s="1">
        <f t="shared" si="6"/>
        <v>906063.6</v>
      </c>
      <c r="K57" s="36">
        <f t="shared" si="7"/>
        <v>906000</v>
      </c>
    </row>
    <row r="58" spans="1:11" ht="19.5">
      <c r="A58" s="88">
        <v>700280</v>
      </c>
      <c r="B58" s="6" t="s">
        <v>55</v>
      </c>
      <c r="C58" s="6">
        <v>8.48</v>
      </c>
      <c r="D58" s="74">
        <f t="shared" si="0"/>
        <v>8.48</v>
      </c>
      <c r="E58" s="1">
        <f t="shared" si="1"/>
        <v>783552</v>
      </c>
      <c r="F58" s="1">
        <f t="shared" si="2"/>
        <v>1611200</v>
      </c>
      <c r="G58" s="1">
        <f t="shared" si="3"/>
        <v>827648</v>
      </c>
      <c r="H58" s="1">
        <f t="shared" si="4"/>
        <v>235065.60000000001</v>
      </c>
      <c r="I58" s="1">
        <f t="shared" si="5"/>
        <v>548486.40000000002</v>
      </c>
      <c r="J58" s="1">
        <f t="shared" si="6"/>
        <v>1062713.6000000001</v>
      </c>
      <c r="K58" s="36">
        <f t="shared" si="7"/>
        <v>1063000</v>
      </c>
    </row>
    <row r="59" spans="1:11" ht="19.5">
      <c r="A59" s="88">
        <v>700285</v>
      </c>
      <c r="B59" s="6" t="s">
        <v>56</v>
      </c>
      <c r="C59" s="6">
        <v>9.32</v>
      </c>
      <c r="D59" s="74">
        <f t="shared" si="0"/>
        <v>9.32</v>
      </c>
      <c r="E59" s="1">
        <f t="shared" si="1"/>
        <v>861168</v>
      </c>
      <c r="F59" s="1">
        <f t="shared" si="2"/>
        <v>1770800</v>
      </c>
      <c r="G59" s="1">
        <f t="shared" si="3"/>
        <v>909632</v>
      </c>
      <c r="H59" s="1">
        <f t="shared" si="4"/>
        <v>258350.4</v>
      </c>
      <c r="I59" s="1">
        <f t="shared" si="5"/>
        <v>602817.6</v>
      </c>
      <c r="J59" s="1">
        <f t="shared" si="6"/>
        <v>1167982.3999999999</v>
      </c>
      <c r="K59" s="36">
        <f t="shared" si="7"/>
        <v>1168000</v>
      </c>
    </row>
    <row r="60" spans="1:11" ht="19.5">
      <c r="A60" s="88">
        <v>700290</v>
      </c>
      <c r="B60" s="6" t="s">
        <v>57</v>
      </c>
      <c r="C60" s="6">
        <v>3.42</v>
      </c>
      <c r="D60" s="74">
        <f t="shared" si="0"/>
        <v>3.42</v>
      </c>
      <c r="E60" s="1">
        <f t="shared" si="1"/>
        <v>316008</v>
      </c>
      <c r="F60" s="1">
        <f t="shared" si="2"/>
        <v>649800</v>
      </c>
      <c r="G60" s="1">
        <f t="shared" si="3"/>
        <v>333792</v>
      </c>
      <c r="H60" s="1">
        <f t="shared" si="4"/>
        <v>94802.4</v>
      </c>
      <c r="I60" s="1">
        <f t="shared" si="5"/>
        <v>221205.59999999998</v>
      </c>
      <c r="J60" s="1">
        <f t="shared" si="6"/>
        <v>428594.4</v>
      </c>
      <c r="K60" s="36">
        <f t="shared" si="7"/>
        <v>429000</v>
      </c>
    </row>
    <row r="61" spans="1:11" ht="19.5">
      <c r="A61" s="88">
        <v>700295</v>
      </c>
      <c r="B61" s="6" t="s">
        <v>58</v>
      </c>
      <c r="C61" s="6">
        <v>3.46</v>
      </c>
      <c r="D61" s="74">
        <f t="shared" si="0"/>
        <v>3.46</v>
      </c>
      <c r="E61" s="1">
        <f t="shared" si="1"/>
        <v>319704</v>
      </c>
      <c r="F61" s="1">
        <f t="shared" si="2"/>
        <v>657400</v>
      </c>
      <c r="G61" s="1">
        <f t="shared" si="3"/>
        <v>337696</v>
      </c>
      <c r="H61" s="1">
        <f t="shared" si="4"/>
        <v>95911.2</v>
      </c>
      <c r="I61" s="1">
        <f t="shared" si="5"/>
        <v>223792.8</v>
      </c>
      <c r="J61" s="1">
        <f t="shared" si="6"/>
        <v>433607.2</v>
      </c>
      <c r="K61" s="36">
        <f t="shared" si="7"/>
        <v>434000</v>
      </c>
    </row>
    <row r="62" spans="1:11" ht="19.5">
      <c r="A62" s="88">
        <v>700300</v>
      </c>
      <c r="B62" s="6" t="s">
        <v>59</v>
      </c>
      <c r="C62" s="6">
        <v>5.44</v>
      </c>
      <c r="D62" s="74">
        <f t="shared" si="0"/>
        <v>5.44</v>
      </c>
      <c r="E62" s="1">
        <f t="shared" si="1"/>
        <v>502656.00000000006</v>
      </c>
      <c r="F62" s="1">
        <f t="shared" si="2"/>
        <v>1033600.0000000001</v>
      </c>
      <c r="G62" s="1">
        <f t="shared" si="3"/>
        <v>530944</v>
      </c>
      <c r="H62" s="1">
        <f t="shared" si="4"/>
        <v>150796.80000000002</v>
      </c>
      <c r="I62" s="1">
        <f t="shared" si="5"/>
        <v>351859.20000000001</v>
      </c>
      <c r="J62" s="1">
        <f t="shared" si="6"/>
        <v>681740.80000000005</v>
      </c>
      <c r="K62" s="36">
        <f t="shared" si="7"/>
        <v>682000</v>
      </c>
    </row>
    <row r="63" spans="1:11" ht="30">
      <c r="A63" s="88">
        <v>700305</v>
      </c>
      <c r="B63" s="6" t="s">
        <v>381</v>
      </c>
      <c r="C63" s="6">
        <v>6.11</v>
      </c>
      <c r="D63" s="74">
        <f t="shared" si="0"/>
        <v>6.11</v>
      </c>
      <c r="E63" s="1">
        <f t="shared" si="1"/>
        <v>564564</v>
      </c>
      <c r="F63" s="1">
        <f t="shared" si="2"/>
        <v>1160900</v>
      </c>
      <c r="G63" s="1">
        <f t="shared" si="3"/>
        <v>596336</v>
      </c>
      <c r="H63" s="1">
        <f t="shared" si="4"/>
        <v>169369.19999999998</v>
      </c>
      <c r="I63" s="1">
        <f t="shared" si="5"/>
        <v>395194.8</v>
      </c>
      <c r="J63" s="1">
        <f t="shared" si="6"/>
        <v>765705.2</v>
      </c>
      <c r="K63" s="36">
        <f t="shared" si="7"/>
        <v>766000</v>
      </c>
    </row>
    <row r="64" spans="1:11" ht="20.25" customHeight="1">
      <c r="A64" s="88">
        <v>700310</v>
      </c>
      <c r="B64" s="6" t="s">
        <v>117</v>
      </c>
      <c r="C64" s="6">
        <v>7.44</v>
      </c>
      <c r="D64" s="74">
        <f t="shared" si="0"/>
        <v>7.44</v>
      </c>
      <c r="E64" s="1">
        <f t="shared" si="1"/>
        <v>687456</v>
      </c>
      <c r="F64" s="1">
        <f t="shared" si="2"/>
        <v>1413600</v>
      </c>
      <c r="G64" s="1">
        <f t="shared" si="3"/>
        <v>726144</v>
      </c>
      <c r="H64" s="1">
        <f t="shared" si="4"/>
        <v>206236.79999999999</v>
      </c>
      <c r="I64" s="1">
        <f t="shared" si="5"/>
        <v>481219.19999999995</v>
      </c>
      <c r="J64" s="1">
        <f t="shared" si="6"/>
        <v>932380.8</v>
      </c>
      <c r="K64" s="36">
        <f t="shared" si="7"/>
        <v>932000</v>
      </c>
    </row>
    <row r="65" spans="1:11" ht="19.5">
      <c r="A65" s="88">
        <v>700315</v>
      </c>
      <c r="B65" s="6" t="s">
        <v>60</v>
      </c>
      <c r="C65" s="6">
        <v>13.46</v>
      </c>
      <c r="D65" s="74">
        <f t="shared" si="0"/>
        <v>13.46</v>
      </c>
      <c r="E65" s="1">
        <f t="shared" si="1"/>
        <v>1243704</v>
      </c>
      <c r="F65" s="1">
        <f t="shared" si="2"/>
        <v>2557400</v>
      </c>
      <c r="G65" s="1">
        <f t="shared" si="3"/>
        <v>1313696</v>
      </c>
      <c r="H65" s="1">
        <f t="shared" si="4"/>
        <v>373111.2</v>
      </c>
      <c r="I65" s="1">
        <f t="shared" si="5"/>
        <v>870592.79999999993</v>
      </c>
      <c r="J65" s="1">
        <f t="shared" si="6"/>
        <v>1686807.2</v>
      </c>
      <c r="K65" s="36">
        <f t="shared" si="7"/>
        <v>1687000</v>
      </c>
    </row>
    <row r="66" spans="1:11" ht="19.5">
      <c r="A66" s="88">
        <v>700320</v>
      </c>
      <c r="B66" s="6" t="s">
        <v>61</v>
      </c>
      <c r="C66" s="6">
        <v>2.1800000000000002</v>
      </c>
      <c r="D66" s="74">
        <f t="shared" si="0"/>
        <v>2.1800000000000002</v>
      </c>
      <c r="E66" s="1">
        <f t="shared" si="1"/>
        <v>201432.00000000003</v>
      </c>
      <c r="F66" s="1">
        <f t="shared" si="2"/>
        <v>414200.00000000006</v>
      </c>
      <c r="G66" s="1">
        <f t="shared" si="3"/>
        <v>212768.00000000003</v>
      </c>
      <c r="H66" s="1">
        <f t="shared" si="4"/>
        <v>60429.600000000006</v>
      </c>
      <c r="I66" s="1">
        <f t="shared" si="5"/>
        <v>141002.40000000002</v>
      </c>
      <c r="J66" s="1">
        <f t="shared" si="6"/>
        <v>273197.60000000003</v>
      </c>
      <c r="K66" s="36">
        <f t="shared" si="7"/>
        <v>273000</v>
      </c>
    </row>
    <row r="67" spans="1:11" ht="19.5">
      <c r="A67" s="88">
        <v>700325</v>
      </c>
      <c r="B67" s="6" t="s">
        <v>62</v>
      </c>
      <c r="C67" s="6">
        <v>4.0999999999999996</v>
      </c>
      <c r="D67" s="74">
        <f t="shared" si="0"/>
        <v>4.0999999999999996</v>
      </c>
      <c r="E67" s="1">
        <f t="shared" si="1"/>
        <v>378839.99999999994</v>
      </c>
      <c r="F67" s="1">
        <f t="shared" si="2"/>
        <v>778999.99999999988</v>
      </c>
      <c r="G67" s="1">
        <f t="shared" si="3"/>
        <v>400159.99999999994</v>
      </c>
      <c r="H67" s="1">
        <f t="shared" si="4"/>
        <v>113651.99999999999</v>
      </c>
      <c r="I67" s="1">
        <f t="shared" si="5"/>
        <v>265187.99999999994</v>
      </c>
      <c r="J67" s="1">
        <f t="shared" si="6"/>
        <v>513811.99999999994</v>
      </c>
      <c r="K67" s="36">
        <f t="shared" si="7"/>
        <v>514000</v>
      </c>
    </row>
    <row r="68" spans="1:11" ht="32.25" customHeight="1">
      <c r="A68" s="88">
        <v>700330</v>
      </c>
      <c r="B68" s="6" t="s">
        <v>63</v>
      </c>
      <c r="C68" s="6">
        <v>2.63</v>
      </c>
      <c r="D68" s="74">
        <f t="shared" ref="D68:D131" si="8" xml:space="preserve"> E68 / 92400</f>
        <v>2.63</v>
      </c>
      <c r="E68" s="1">
        <f t="shared" ref="E68:E131" si="9">C68*92400</f>
        <v>243012</v>
      </c>
      <c r="F68" s="1">
        <f t="shared" ref="F68:F131" si="10">C68*190000</f>
        <v>499700</v>
      </c>
      <c r="G68" s="1">
        <f t="shared" ref="G68:G131" si="11">F68-E68</f>
        <v>256688</v>
      </c>
      <c r="H68" s="1">
        <f t="shared" ref="H68:H131" si="12">E68*0.3</f>
        <v>72903.599999999991</v>
      </c>
      <c r="I68" s="1">
        <f t="shared" ref="I68:I131" si="13">E68*0.7</f>
        <v>170108.4</v>
      </c>
      <c r="J68" s="1">
        <f t="shared" ref="J68:J131" si="14">H68+G68</f>
        <v>329591.59999999998</v>
      </c>
      <c r="K68" s="36">
        <f t="shared" ref="K68:K131" si="15">ROUND(J68,-3)</f>
        <v>330000</v>
      </c>
    </row>
    <row r="69" spans="1:11" ht="40.5" customHeight="1">
      <c r="A69" s="88">
        <v>700335</v>
      </c>
      <c r="B69" s="6" t="s">
        <v>64</v>
      </c>
      <c r="C69" s="6">
        <v>9.43</v>
      </c>
      <c r="D69" s="74">
        <f t="shared" si="8"/>
        <v>9.43</v>
      </c>
      <c r="E69" s="1">
        <f t="shared" si="9"/>
        <v>871332</v>
      </c>
      <c r="F69" s="1">
        <f t="shared" si="10"/>
        <v>1791700</v>
      </c>
      <c r="G69" s="1">
        <f t="shared" si="11"/>
        <v>920368</v>
      </c>
      <c r="H69" s="1">
        <f t="shared" si="12"/>
        <v>261399.59999999998</v>
      </c>
      <c r="I69" s="1">
        <f t="shared" si="13"/>
        <v>609932.39999999991</v>
      </c>
      <c r="J69" s="1">
        <f t="shared" si="14"/>
        <v>1181767.6000000001</v>
      </c>
      <c r="K69" s="36">
        <f t="shared" si="15"/>
        <v>1182000</v>
      </c>
    </row>
    <row r="70" spans="1:11" ht="42.75" customHeight="1">
      <c r="A70" s="88">
        <v>700340</v>
      </c>
      <c r="B70" s="6" t="s">
        <v>65</v>
      </c>
      <c r="C70" s="6">
        <v>14.01</v>
      </c>
      <c r="D70" s="74">
        <f t="shared" si="8"/>
        <v>14.01</v>
      </c>
      <c r="E70" s="1">
        <f t="shared" si="9"/>
        <v>1294524</v>
      </c>
      <c r="F70" s="1">
        <f t="shared" si="10"/>
        <v>2661900</v>
      </c>
      <c r="G70" s="1">
        <f t="shared" si="11"/>
        <v>1367376</v>
      </c>
      <c r="H70" s="1">
        <f t="shared" si="12"/>
        <v>388357.2</v>
      </c>
      <c r="I70" s="1">
        <f t="shared" si="13"/>
        <v>906166.79999999993</v>
      </c>
      <c r="J70" s="1">
        <f t="shared" si="14"/>
        <v>1755733.2</v>
      </c>
      <c r="K70" s="36">
        <f t="shared" si="15"/>
        <v>1756000</v>
      </c>
    </row>
    <row r="71" spans="1:11" ht="60">
      <c r="A71" s="88">
        <v>700345</v>
      </c>
      <c r="B71" s="6" t="s">
        <v>387</v>
      </c>
      <c r="C71" s="6">
        <v>8.3800000000000008</v>
      </c>
      <c r="D71" s="74">
        <f t="shared" si="8"/>
        <v>8.3800000000000008</v>
      </c>
      <c r="E71" s="1">
        <f t="shared" si="9"/>
        <v>774312.00000000012</v>
      </c>
      <c r="F71" s="1">
        <f t="shared" si="10"/>
        <v>1592200.0000000002</v>
      </c>
      <c r="G71" s="1">
        <f t="shared" si="11"/>
        <v>817888.00000000012</v>
      </c>
      <c r="H71" s="1">
        <f t="shared" si="12"/>
        <v>232293.60000000003</v>
      </c>
      <c r="I71" s="1">
        <f t="shared" si="13"/>
        <v>542018.4</v>
      </c>
      <c r="J71" s="1">
        <f t="shared" si="14"/>
        <v>1050181.6000000001</v>
      </c>
      <c r="K71" s="36">
        <f t="shared" si="15"/>
        <v>1050000</v>
      </c>
    </row>
    <row r="72" spans="1:11" ht="19.5">
      <c r="A72" s="88">
        <v>700350</v>
      </c>
      <c r="B72" s="6" t="s">
        <v>66</v>
      </c>
      <c r="C72" s="6">
        <v>4.5999999999999996</v>
      </c>
      <c r="D72" s="74">
        <f t="shared" si="8"/>
        <v>4.5999999999999996</v>
      </c>
      <c r="E72" s="1">
        <f t="shared" si="9"/>
        <v>425039.99999999994</v>
      </c>
      <c r="F72" s="1">
        <f t="shared" si="10"/>
        <v>873999.99999999988</v>
      </c>
      <c r="G72" s="1">
        <f t="shared" si="11"/>
        <v>448959.99999999994</v>
      </c>
      <c r="H72" s="1">
        <f t="shared" si="12"/>
        <v>127511.99999999997</v>
      </c>
      <c r="I72" s="1">
        <f t="shared" si="13"/>
        <v>297527.99999999994</v>
      </c>
      <c r="J72" s="1">
        <f t="shared" si="14"/>
        <v>576471.99999999988</v>
      </c>
      <c r="K72" s="36">
        <f t="shared" si="15"/>
        <v>576000</v>
      </c>
    </row>
    <row r="73" spans="1:11" ht="19.5">
      <c r="A73" s="88">
        <v>700355</v>
      </c>
      <c r="B73" s="6" t="s">
        <v>67</v>
      </c>
      <c r="C73" s="6">
        <v>5.16</v>
      </c>
      <c r="D73" s="74">
        <f t="shared" si="8"/>
        <v>5.16</v>
      </c>
      <c r="E73" s="1">
        <f t="shared" si="9"/>
        <v>476784</v>
      </c>
      <c r="F73" s="1">
        <f t="shared" si="10"/>
        <v>980400</v>
      </c>
      <c r="G73" s="1">
        <f t="shared" si="11"/>
        <v>503616</v>
      </c>
      <c r="H73" s="1">
        <f t="shared" si="12"/>
        <v>143035.19999999998</v>
      </c>
      <c r="I73" s="1">
        <f t="shared" si="13"/>
        <v>333748.8</v>
      </c>
      <c r="J73" s="1">
        <f t="shared" si="14"/>
        <v>646651.19999999995</v>
      </c>
      <c r="K73" s="36">
        <f t="shared" si="15"/>
        <v>647000</v>
      </c>
    </row>
    <row r="74" spans="1:11" ht="19.5">
      <c r="A74" s="88">
        <v>700360</v>
      </c>
      <c r="B74" s="6" t="s">
        <v>68</v>
      </c>
      <c r="C74" s="6">
        <v>5.97</v>
      </c>
      <c r="D74" s="74">
        <f t="shared" si="8"/>
        <v>5.97</v>
      </c>
      <c r="E74" s="1">
        <f t="shared" si="9"/>
        <v>551628</v>
      </c>
      <c r="F74" s="1">
        <f t="shared" si="10"/>
        <v>1134300</v>
      </c>
      <c r="G74" s="1">
        <f t="shared" si="11"/>
        <v>582672</v>
      </c>
      <c r="H74" s="1">
        <f t="shared" si="12"/>
        <v>165488.4</v>
      </c>
      <c r="I74" s="1">
        <f t="shared" si="13"/>
        <v>386139.6</v>
      </c>
      <c r="J74" s="1">
        <f t="shared" si="14"/>
        <v>748160.4</v>
      </c>
      <c r="K74" s="36">
        <f t="shared" si="15"/>
        <v>748000</v>
      </c>
    </row>
    <row r="75" spans="1:11" ht="19.5">
      <c r="A75" s="88">
        <v>700365</v>
      </c>
      <c r="B75" s="6" t="s">
        <v>118</v>
      </c>
      <c r="C75" s="6">
        <v>7.56</v>
      </c>
      <c r="D75" s="74">
        <f t="shared" si="8"/>
        <v>7.56</v>
      </c>
      <c r="E75" s="1">
        <f t="shared" si="9"/>
        <v>698544</v>
      </c>
      <c r="F75" s="1">
        <f t="shared" si="10"/>
        <v>1436400</v>
      </c>
      <c r="G75" s="1">
        <f t="shared" si="11"/>
        <v>737856</v>
      </c>
      <c r="H75" s="1">
        <f t="shared" si="12"/>
        <v>209563.19999999998</v>
      </c>
      <c r="I75" s="1">
        <f t="shared" si="13"/>
        <v>488980.8</v>
      </c>
      <c r="J75" s="1">
        <f t="shared" si="14"/>
        <v>947419.2</v>
      </c>
      <c r="K75" s="36">
        <f t="shared" si="15"/>
        <v>947000</v>
      </c>
    </row>
    <row r="76" spans="1:11" ht="20.25" customHeight="1">
      <c r="A76" s="88">
        <v>700370</v>
      </c>
      <c r="B76" s="6" t="s">
        <v>69</v>
      </c>
      <c r="C76" s="6">
        <v>2.0299999999999998</v>
      </c>
      <c r="D76" s="74">
        <f t="shared" si="8"/>
        <v>2.0299999999999998</v>
      </c>
      <c r="E76" s="1">
        <f t="shared" si="9"/>
        <v>187571.99999999997</v>
      </c>
      <c r="F76" s="1">
        <f t="shared" si="10"/>
        <v>385699.99999999994</v>
      </c>
      <c r="G76" s="1">
        <f t="shared" si="11"/>
        <v>198127.99999999997</v>
      </c>
      <c r="H76" s="1">
        <f t="shared" si="12"/>
        <v>56271.599999999991</v>
      </c>
      <c r="I76" s="1">
        <f t="shared" si="13"/>
        <v>131300.39999999997</v>
      </c>
      <c r="J76" s="1">
        <f t="shared" si="14"/>
        <v>254399.59999999998</v>
      </c>
      <c r="K76" s="36">
        <f t="shared" si="15"/>
        <v>254000</v>
      </c>
    </row>
    <row r="77" spans="1:11" ht="19.5">
      <c r="A77" s="88">
        <v>700375</v>
      </c>
      <c r="B77" s="6" t="s">
        <v>119</v>
      </c>
      <c r="C77" s="6">
        <v>9</v>
      </c>
      <c r="D77" s="74">
        <f t="shared" si="8"/>
        <v>9</v>
      </c>
      <c r="E77" s="1">
        <f t="shared" si="9"/>
        <v>831600</v>
      </c>
      <c r="F77" s="1">
        <f t="shared" si="10"/>
        <v>1710000</v>
      </c>
      <c r="G77" s="1">
        <f t="shared" si="11"/>
        <v>878400</v>
      </c>
      <c r="H77" s="1">
        <f t="shared" si="12"/>
        <v>249480</v>
      </c>
      <c r="I77" s="1">
        <f t="shared" si="13"/>
        <v>582120</v>
      </c>
      <c r="J77" s="1">
        <f t="shared" si="14"/>
        <v>1127880</v>
      </c>
      <c r="K77" s="36">
        <f t="shared" si="15"/>
        <v>1128000</v>
      </c>
    </row>
    <row r="78" spans="1:11" ht="19.5">
      <c r="A78" s="88">
        <v>700380</v>
      </c>
      <c r="B78" s="6" t="s">
        <v>70</v>
      </c>
      <c r="C78" s="6">
        <v>6.24</v>
      </c>
      <c r="D78" s="74">
        <f t="shared" si="8"/>
        <v>6.24</v>
      </c>
      <c r="E78" s="1">
        <f t="shared" si="9"/>
        <v>576576</v>
      </c>
      <c r="F78" s="1">
        <f t="shared" si="10"/>
        <v>1185600</v>
      </c>
      <c r="G78" s="1">
        <f t="shared" si="11"/>
        <v>609024</v>
      </c>
      <c r="H78" s="1">
        <f t="shared" si="12"/>
        <v>172972.79999999999</v>
      </c>
      <c r="I78" s="1">
        <f t="shared" si="13"/>
        <v>403603.19999999995</v>
      </c>
      <c r="J78" s="1">
        <f t="shared" si="14"/>
        <v>781996.8</v>
      </c>
      <c r="K78" s="36">
        <f t="shared" si="15"/>
        <v>782000</v>
      </c>
    </row>
    <row r="79" spans="1:11" ht="19.5">
      <c r="A79" s="88">
        <v>700385</v>
      </c>
      <c r="B79" s="6" t="s">
        <v>71</v>
      </c>
      <c r="C79" s="6">
        <v>2.1800000000000002</v>
      </c>
      <c r="D79" s="74">
        <f t="shared" si="8"/>
        <v>2.1800000000000002</v>
      </c>
      <c r="E79" s="1">
        <f t="shared" si="9"/>
        <v>201432.00000000003</v>
      </c>
      <c r="F79" s="1">
        <f t="shared" si="10"/>
        <v>414200.00000000006</v>
      </c>
      <c r="G79" s="1">
        <f t="shared" si="11"/>
        <v>212768.00000000003</v>
      </c>
      <c r="H79" s="1">
        <f t="shared" si="12"/>
        <v>60429.600000000006</v>
      </c>
      <c r="I79" s="1">
        <f t="shared" si="13"/>
        <v>141002.40000000002</v>
      </c>
      <c r="J79" s="1">
        <f t="shared" si="14"/>
        <v>273197.60000000003</v>
      </c>
      <c r="K79" s="36">
        <f t="shared" si="15"/>
        <v>273000</v>
      </c>
    </row>
    <row r="80" spans="1:11" ht="19.5">
      <c r="A80" s="88">
        <v>700390</v>
      </c>
      <c r="B80" s="6" t="s">
        <v>72</v>
      </c>
      <c r="C80" s="6">
        <v>2.3199999999999998</v>
      </c>
      <c r="D80" s="74">
        <f t="shared" si="8"/>
        <v>2.3199999999999998</v>
      </c>
      <c r="E80" s="1">
        <f t="shared" si="9"/>
        <v>214367.99999999997</v>
      </c>
      <c r="F80" s="1">
        <f t="shared" si="10"/>
        <v>440799.99999999994</v>
      </c>
      <c r="G80" s="1">
        <f t="shared" si="11"/>
        <v>226431.99999999997</v>
      </c>
      <c r="H80" s="1">
        <f t="shared" si="12"/>
        <v>64310.399999999987</v>
      </c>
      <c r="I80" s="1">
        <f t="shared" si="13"/>
        <v>150057.59999999998</v>
      </c>
      <c r="J80" s="1">
        <f t="shared" si="14"/>
        <v>290742.39999999997</v>
      </c>
      <c r="K80" s="36">
        <f t="shared" si="15"/>
        <v>291000</v>
      </c>
    </row>
    <row r="81" spans="1:11" ht="19.5">
      <c r="A81" s="88">
        <v>700395</v>
      </c>
      <c r="B81" s="6" t="s">
        <v>120</v>
      </c>
      <c r="C81" s="6">
        <v>7.23</v>
      </c>
      <c r="D81" s="74">
        <f t="shared" si="8"/>
        <v>7.23</v>
      </c>
      <c r="E81" s="1">
        <f t="shared" si="9"/>
        <v>668052</v>
      </c>
      <c r="F81" s="1">
        <f t="shared" si="10"/>
        <v>1373700</v>
      </c>
      <c r="G81" s="1">
        <f t="shared" si="11"/>
        <v>705648</v>
      </c>
      <c r="H81" s="1">
        <f t="shared" si="12"/>
        <v>200415.6</v>
      </c>
      <c r="I81" s="1">
        <f t="shared" si="13"/>
        <v>467636.39999999997</v>
      </c>
      <c r="J81" s="1">
        <f t="shared" si="14"/>
        <v>906063.6</v>
      </c>
      <c r="K81" s="36">
        <f t="shared" si="15"/>
        <v>906000</v>
      </c>
    </row>
    <row r="82" spans="1:11" ht="24.75" customHeight="1">
      <c r="A82" s="88">
        <v>700400</v>
      </c>
      <c r="B82" s="7" t="s">
        <v>73</v>
      </c>
      <c r="C82" s="7">
        <v>17.09</v>
      </c>
      <c r="D82" s="74">
        <f t="shared" si="8"/>
        <v>17.09</v>
      </c>
      <c r="E82" s="1">
        <f t="shared" si="9"/>
        <v>1579116</v>
      </c>
      <c r="F82" s="1">
        <f t="shared" si="10"/>
        <v>3247100</v>
      </c>
      <c r="G82" s="1">
        <f t="shared" si="11"/>
        <v>1667984</v>
      </c>
      <c r="H82" s="1">
        <f t="shared" si="12"/>
        <v>473734.8</v>
      </c>
      <c r="I82" s="1">
        <f t="shared" si="13"/>
        <v>1105381.2</v>
      </c>
      <c r="J82" s="1">
        <f t="shared" si="14"/>
        <v>2141718.7999999998</v>
      </c>
      <c r="K82" s="36">
        <f t="shared" si="15"/>
        <v>2142000</v>
      </c>
    </row>
    <row r="83" spans="1:11" ht="19.5">
      <c r="A83" s="88">
        <v>700405</v>
      </c>
      <c r="B83" s="6" t="s">
        <v>74</v>
      </c>
      <c r="C83" s="6">
        <v>53.2</v>
      </c>
      <c r="D83" s="74">
        <f t="shared" si="8"/>
        <v>53.2</v>
      </c>
      <c r="E83" s="1">
        <f t="shared" si="9"/>
        <v>4915680</v>
      </c>
      <c r="F83" s="1">
        <f t="shared" si="10"/>
        <v>10108000</v>
      </c>
      <c r="G83" s="1">
        <f t="shared" si="11"/>
        <v>5192320</v>
      </c>
      <c r="H83" s="1">
        <f t="shared" si="12"/>
        <v>1474704</v>
      </c>
      <c r="I83" s="1">
        <f t="shared" si="13"/>
        <v>3440976</v>
      </c>
      <c r="J83" s="1">
        <f t="shared" si="14"/>
        <v>6667024</v>
      </c>
      <c r="K83" s="36">
        <f t="shared" si="15"/>
        <v>6667000</v>
      </c>
    </row>
    <row r="84" spans="1:11" ht="19.5">
      <c r="A84" s="88">
        <v>700410</v>
      </c>
      <c r="B84" s="6" t="s">
        <v>75</v>
      </c>
      <c r="C84" s="6">
        <v>2.3199999999999998</v>
      </c>
      <c r="D84" s="74">
        <f t="shared" si="8"/>
        <v>2.3199999999999998</v>
      </c>
      <c r="E84" s="1">
        <f t="shared" si="9"/>
        <v>214367.99999999997</v>
      </c>
      <c r="F84" s="1">
        <f t="shared" si="10"/>
        <v>440799.99999999994</v>
      </c>
      <c r="G84" s="1">
        <f t="shared" si="11"/>
        <v>226431.99999999997</v>
      </c>
      <c r="H84" s="1">
        <f t="shared" si="12"/>
        <v>64310.399999999987</v>
      </c>
      <c r="I84" s="1">
        <f t="shared" si="13"/>
        <v>150057.59999999998</v>
      </c>
      <c r="J84" s="1">
        <f t="shared" si="14"/>
        <v>290742.39999999997</v>
      </c>
      <c r="K84" s="36">
        <f t="shared" si="15"/>
        <v>291000</v>
      </c>
    </row>
    <row r="85" spans="1:11" ht="20.25" customHeight="1">
      <c r="A85" s="88">
        <v>700415</v>
      </c>
      <c r="B85" s="6" t="s">
        <v>76</v>
      </c>
      <c r="C85" s="6">
        <v>3.96</v>
      </c>
      <c r="D85" s="74">
        <f t="shared" si="8"/>
        <v>3.96</v>
      </c>
      <c r="E85" s="1">
        <f t="shared" si="9"/>
        <v>365904</v>
      </c>
      <c r="F85" s="1">
        <f t="shared" si="10"/>
        <v>752400</v>
      </c>
      <c r="G85" s="1">
        <f t="shared" si="11"/>
        <v>386496</v>
      </c>
      <c r="H85" s="1">
        <f t="shared" si="12"/>
        <v>109771.2</v>
      </c>
      <c r="I85" s="1">
        <f t="shared" si="13"/>
        <v>256132.8</v>
      </c>
      <c r="J85" s="1">
        <f t="shared" si="14"/>
        <v>496267.2</v>
      </c>
      <c r="K85" s="36">
        <f t="shared" si="15"/>
        <v>496000</v>
      </c>
    </row>
    <row r="86" spans="1:11" ht="19.5">
      <c r="A86" s="88">
        <v>700420</v>
      </c>
      <c r="B86" s="6" t="s">
        <v>77</v>
      </c>
      <c r="C86" s="6">
        <v>1.49</v>
      </c>
      <c r="D86" s="74">
        <f t="shared" si="8"/>
        <v>1.49</v>
      </c>
      <c r="E86" s="1">
        <f t="shared" si="9"/>
        <v>137676</v>
      </c>
      <c r="F86" s="1">
        <f t="shared" si="10"/>
        <v>283100</v>
      </c>
      <c r="G86" s="1">
        <f t="shared" si="11"/>
        <v>145424</v>
      </c>
      <c r="H86" s="1">
        <f t="shared" si="12"/>
        <v>41302.799999999996</v>
      </c>
      <c r="I86" s="1">
        <f t="shared" si="13"/>
        <v>96373.2</v>
      </c>
      <c r="J86" s="1">
        <f t="shared" si="14"/>
        <v>186726.8</v>
      </c>
      <c r="K86" s="36">
        <f t="shared" si="15"/>
        <v>187000</v>
      </c>
    </row>
    <row r="87" spans="1:11" ht="19.5">
      <c r="A87" s="88">
        <v>700425</v>
      </c>
      <c r="B87" s="6" t="s">
        <v>78</v>
      </c>
      <c r="C87" s="6">
        <v>2.06</v>
      </c>
      <c r="D87" s="74">
        <f t="shared" si="8"/>
        <v>2.06</v>
      </c>
      <c r="E87" s="1">
        <f t="shared" si="9"/>
        <v>190344</v>
      </c>
      <c r="F87" s="1">
        <f t="shared" si="10"/>
        <v>391400</v>
      </c>
      <c r="G87" s="1">
        <f t="shared" si="11"/>
        <v>201056</v>
      </c>
      <c r="H87" s="1">
        <f t="shared" si="12"/>
        <v>57103.199999999997</v>
      </c>
      <c r="I87" s="1">
        <f t="shared" si="13"/>
        <v>133240.79999999999</v>
      </c>
      <c r="J87" s="1">
        <f t="shared" si="14"/>
        <v>258159.2</v>
      </c>
      <c r="K87" s="36">
        <f t="shared" si="15"/>
        <v>258000</v>
      </c>
    </row>
    <row r="88" spans="1:11" ht="19.5">
      <c r="A88" s="88">
        <v>700430</v>
      </c>
      <c r="B88" s="6" t="s">
        <v>79</v>
      </c>
      <c r="C88" s="6">
        <v>2.98</v>
      </c>
      <c r="D88" s="74">
        <f t="shared" si="8"/>
        <v>2.98</v>
      </c>
      <c r="E88" s="1">
        <f t="shared" si="9"/>
        <v>275352</v>
      </c>
      <c r="F88" s="1">
        <f t="shared" si="10"/>
        <v>566200</v>
      </c>
      <c r="G88" s="1">
        <f t="shared" si="11"/>
        <v>290848</v>
      </c>
      <c r="H88" s="1">
        <f t="shared" si="12"/>
        <v>82605.599999999991</v>
      </c>
      <c r="I88" s="1">
        <f t="shared" si="13"/>
        <v>192746.4</v>
      </c>
      <c r="J88" s="1">
        <f t="shared" si="14"/>
        <v>373453.6</v>
      </c>
      <c r="K88" s="36">
        <f t="shared" si="15"/>
        <v>373000</v>
      </c>
    </row>
    <row r="89" spans="1:11" ht="19.5">
      <c r="A89" s="88">
        <v>700435</v>
      </c>
      <c r="B89" s="6" t="s">
        <v>80</v>
      </c>
      <c r="C89" s="6">
        <v>2.98</v>
      </c>
      <c r="D89" s="74">
        <f t="shared" si="8"/>
        <v>2.98</v>
      </c>
      <c r="E89" s="1">
        <f t="shared" si="9"/>
        <v>275352</v>
      </c>
      <c r="F89" s="1">
        <f t="shared" si="10"/>
        <v>566200</v>
      </c>
      <c r="G89" s="1">
        <f t="shared" si="11"/>
        <v>290848</v>
      </c>
      <c r="H89" s="1">
        <f t="shared" si="12"/>
        <v>82605.599999999991</v>
      </c>
      <c r="I89" s="1">
        <f t="shared" si="13"/>
        <v>192746.4</v>
      </c>
      <c r="J89" s="1">
        <f t="shared" si="14"/>
        <v>373453.6</v>
      </c>
      <c r="K89" s="36">
        <f t="shared" si="15"/>
        <v>373000</v>
      </c>
    </row>
    <row r="90" spans="1:11" ht="19.5">
      <c r="A90" s="88">
        <v>700440</v>
      </c>
      <c r="B90" s="6" t="s">
        <v>81</v>
      </c>
      <c r="C90" s="6">
        <v>5.48</v>
      </c>
      <c r="D90" s="74">
        <f t="shared" si="8"/>
        <v>5.48</v>
      </c>
      <c r="E90" s="1">
        <f t="shared" si="9"/>
        <v>506352.00000000006</v>
      </c>
      <c r="F90" s="1">
        <f t="shared" si="10"/>
        <v>1041200.0000000001</v>
      </c>
      <c r="G90" s="1">
        <f t="shared" si="11"/>
        <v>534848</v>
      </c>
      <c r="H90" s="1">
        <f t="shared" si="12"/>
        <v>151905.60000000001</v>
      </c>
      <c r="I90" s="1">
        <f t="shared" si="13"/>
        <v>354446.4</v>
      </c>
      <c r="J90" s="1">
        <f t="shared" si="14"/>
        <v>686753.6</v>
      </c>
      <c r="K90" s="36">
        <f t="shared" si="15"/>
        <v>687000</v>
      </c>
    </row>
    <row r="91" spans="1:11" ht="19.5">
      <c r="A91" s="88">
        <v>700445</v>
      </c>
      <c r="B91" s="6" t="s">
        <v>82</v>
      </c>
      <c r="C91" s="6">
        <v>3.66</v>
      </c>
      <c r="D91" s="74">
        <f t="shared" si="8"/>
        <v>3.66</v>
      </c>
      <c r="E91" s="1">
        <f t="shared" si="9"/>
        <v>338184</v>
      </c>
      <c r="F91" s="1">
        <f t="shared" si="10"/>
        <v>695400</v>
      </c>
      <c r="G91" s="1">
        <f t="shared" si="11"/>
        <v>357216</v>
      </c>
      <c r="H91" s="1">
        <f t="shared" si="12"/>
        <v>101455.2</v>
      </c>
      <c r="I91" s="1">
        <f t="shared" si="13"/>
        <v>236728.8</v>
      </c>
      <c r="J91" s="1">
        <f t="shared" si="14"/>
        <v>458671.2</v>
      </c>
      <c r="K91" s="36">
        <f t="shared" si="15"/>
        <v>459000</v>
      </c>
    </row>
    <row r="92" spans="1:11" ht="19.5">
      <c r="A92" s="88">
        <v>700450</v>
      </c>
      <c r="B92" s="6" t="s">
        <v>121</v>
      </c>
      <c r="C92" s="6">
        <v>2.3199999999999998</v>
      </c>
      <c r="D92" s="74">
        <f t="shared" si="8"/>
        <v>2.3199999999999998</v>
      </c>
      <c r="E92" s="1">
        <f t="shared" si="9"/>
        <v>214367.99999999997</v>
      </c>
      <c r="F92" s="1">
        <f t="shared" si="10"/>
        <v>440799.99999999994</v>
      </c>
      <c r="G92" s="1">
        <f t="shared" si="11"/>
        <v>226431.99999999997</v>
      </c>
      <c r="H92" s="1">
        <f t="shared" si="12"/>
        <v>64310.399999999987</v>
      </c>
      <c r="I92" s="1">
        <f t="shared" si="13"/>
        <v>150057.59999999998</v>
      </c>
      <c r="J92" s="1">
        <f t="shared" si="14"/>
        <v>290742.39999999997</v>
      </c>
      <c r="K92" s="36">
        <f t="shared" si="15"/>
        <v>291000</v>
      </c>
    </row>
    <row r="93" spans="1:11" ht="19.5">
      <c r="A93" s="88">
        <v>700455</v>
      </c>
      <c r="B93" s="6" t="s">
        <v>83</v>
      </c>
      <c r="C93" s="6">
        <v>3.26</v>
      </c>
      <c r="D93" s="74">
        <f t="shared" si="8"/>
        <v>3.26</v>
      </c>
      <c r="E93" s="1">
        <f t="shared" si="9"/>
        <v>301224</v>
      </c>
      <c r="F93" s="1">
        <f t="shared" si="10"/>
        <v>619400</v>
      </c>
      <c r="G93" s="1">
        <f t="shared" si="11"/>
        <v>318176</v>
      </c>
      <c r="H93" s="1">
        <f t="shared" si="12"/>
        <v>90367.2</v>
      </c>
      <c r="I93" s="1">
        <f t="shared" si="13"/>
        <v>210856.8</v>
      </c>
      <c r="J93" s="1">
        <f t="shared" si="14"/>
        <v>408543.2</v>
      </c>
      <c r="K93" s="36">
        <f t="shared" si="15"/>
        <v>409000</v>
      </c>
    </row>
    <row r="94" spans="1:11" ht="19.5">
      <c r="A94" s="88">
        <v>700460</v>
      </c>
      <c r="B94" s="6" t="s">
        <v>84</v>
      </c>
      <c r="C94" s="6">
        <v>3.4</v>
      </c>
      <c r="D94" s="74">
        <f t="shared" si="8"/>
        <v>3.4</v>
      </c>
      <c r="E94" s="1">
        <f t="shared" si="9"/>
        <v>314160</v>
      </c>
      <c r="F94" s="1">
        <f t="shared" si="10"/>
        <v>646000</v>
      </c>
      <c r="G94" s="1">
        <f t="shared" si="11"/>
        <v>331840</v>
      </c>
      <c r="H94" s="1">
        <f t="shared" si="12"/>
        <v>94248</v>
      </c>
      <c r="I94" s="1">
        <f t="shared" si="13"/>
        <v>219912</v>
      </c>
      <c r="J94" s="1">
        <f t="shared" si="14"/>
        <v>426088</v>
      </c>
      <c r="K94" s="36">
        <f t="shared" si="15"/>
        <v>426000</v>
      </c>
    </row>
    <row r="95" spans="1:11" ht="19.5">
      <c r="A95" s="88">
        <v>700465</v>
      </c>
      <c r="B95" s="6" t="s">
        <v>85</v>
      </c>
      <c r="C95" s="6">
        <v>1.6</v>
      </c>
      <c r="D95" s="74">
        <f t="shared" si="8"/>
        <v>1.6</v>
      </c>
      <c r="E95" s="1">
        <f t="shared" si="9"/>
        <v>147840</v>
      </c>
      <c r="F95" s="1">
        <f t="shared" si="10"/>
        <v>304000</v>
      </c>
      <c r="G95" s="1">
        <f t="shared" si="11"/>
        <v>156160</v>
      </c>
      <c r="H95" s="1">
        <f t="shared" si="12"/>
        <v>44352</v>
      </c>
      <c r="I95" s="1">
        <f t="shared" si="13"/>
        <v>103488</v>
      </c>
      <c r="J95" s="1">
        <f t="shared" si="14"/>
        <v>200512</v>
      </c>
      <c r="K95" s="36">
        <f t="shared" si="15"/>
        <v>201000</v>
      </c>
    </row>
    <row r="96" spans="1:11" ht="19.5">
      <c r="A96" s="88">
        <v>700470</v>
      </c>
      <c r="B96" s="6" t="s">
        <v>238</v>
      </c>
      <c r="C96" s="6">
        <v>9.6</v>
      </c>
      <c r="D96" s="74">
        <f t="shared" si="8"/>
        <v>9.6</v>
      </c>
      <c r="E96" s="1">
        <f t="shared" si="9"/>
        <v>887040</v>
      </c>
      <c r="F96" s="1">
        <f t="shared" si="10"/>
        <v>1824000</v>
      </c>
      <c r="G96" s="1">
        <f t="shared" si="11"/>
        <v>936960</v>
      </c>
      <c r="H96" s="1">
        <f t="shared" si="12"/>
        <v>266112</v>
      </c>
      <c r="I96" s="1">
        <f t="shared" si="13"/>
        <v>620928</v>
      </c>
      <c r="J96" s="1">
        <f t="shared" si="14"/>
        <v>1203072</v>
      </c>
      <c r="K96" s="36">
        <f t="shared" si="15"/>
        <v>1203000</v>
      </c>
    </row>
    <row r="97" spans="1:11" ht="19.5">
      <c r="A97" s="88">
        <v>700475</v>
      </c>
      <c r="B97" s="6" t="s">
        <v>239</v>
      </c>
      <c r="C97" s="6">
        <v>9.6</v>
      </c>
      <c r="D97" s="74">
        <f t="shared" si="8"/>
        <v>9.6</v>
      </c>
      <c r="E97" s="1">
        <f t="shared" si="9"/>
        <v>887040</v>
      </c>
      <c r="F97" s="1">
        <f t="shared" si="10"/>
        <v>1824000</v>
      </c>
      <c r="G97" s="1">
        <f t="shared" si="11"/>
        <v>936960</v>
      </c>
      <c r="H97" s="1">
        <f t="shared" si="12"/>
        <v>266112</v>
      </c>
      <c r="I97" s="1">
        <f t="shared" si="13"/>
        <v>620928</v>
      </c>
      <c r="J97" s="1">
        <f t="shared" si="14"/>
        <v>1203072</v>
      </c>
      <c r="K97" s="36">
        <f t="shared" si="15"/>
        <v>1203000</v>
      </c>
    </row>
    <row r="98" spans="1:11" ht="19.5">
      <c r="A98" s="88">
        <v>700480</v>
      </c>
      <c r="B98" s="6" t="s">
        <v>240</v>
      </c>
      <c r="C98" s="6">
        <v>9.6</v>
      </c>
      <c r="D98" s="74">
        <f t="shared" si="8"/>
        <v>9.6</v>
      </c>
      <c r="E98" s="1">
        <f t="shared" si="9"/>
        <v>887040</v>
      </c>
      <c r="F98" s="1">
        <f t="shared" si="10"/>
        <v>1824000</v>
      </c>
      <c r="G98" s="1">
        <f t="shared" si="11"/>
        <v>936960</v>
      </c>
      <c r="H98" s="1">
        <f t="shared" si="12"/>
        <v>266112</v>
      </c>
      <c r="I98" s="1">
        <f t="shared" si="13"/>
        <v>620928</v>
      </c>
      <c r="J98" s="1">
        <f t="shared" si="14"/>
        <v>1203072</v>
      </c>
      <c r="K98" s="36">
        <f t="shared" si="15"/>
        <v>1203000</v>
      </c>
    </row>
    <row r="99" spans="1:11" ht="19.5">
      <c r="A99" s="88">
        <v>700485</v>
      </c>
      <c r="B99" s="6" t="s">
        <v>86</v>
      </c>
      <c r="C99" s="6">
        <v>11.9</v>
      </c>
      <c r="D99" s="74">
        <f t="shared" si="8"/>
        <v>11.9</v>
      </c>
      <c r="E99" s="1">
        <f t="shared" si="9"/>
        <v>1099560</v>
      </c>
      <c r="F99" s="1">
        <f t="shared" si="10"/>
        <v>2261000</v>
      </c>
      <c r="G99" s="1">
        <f t="shared" si="11"/>
        <v>1161440</v>
      </c>
      <c r="H99" s="1">
        <f t="shared" si="12"/>
        <v>329868</v>
      </c>
      <c r="I99" s="1">
        <f t="shared" si="13"/>
        <v>769692</v>
      </c>
      <c r="J99" s="1">
        <f t="shared" si="14"/>
        <v>1491308</v>
      </c>
      <c r="K99" s="36">
        <f t="shared" si="15"/>
        <v>1491000</v>
      </c>
    </row>
    <row r="100" spans="1:11" ht="19.5">
      <c r="A100" s="88">
        <v>700490</v>
      </c>
      <c r="B100" s="6" t="s">
        <v>122</v>
      </c>
      <c r="C100" s="6">
        <v>15.8</v>
      </c>
      <c r="D100" s="74">
        <f t="shared" si="8"/>
        <v>15.8</v>
      </c>
      <c r="E100" s="1">
        <f t="shared" si="9"/>
        <v>1459920</v>
      </c>
      <c r="F100" s="1">
        <f t="shared" si="10"/>
        <v>3002000</v>
      </c>
      <c r="G100" s="1">
        <f t="shared" si="11"/>
        <v>1542080</v>
      </c>
      <c r="H100" s="1">
        <f t="shared" si="12"/>
        <v>437976</v>
      </c>
      <c r="I100" s="1">
        <f t="shared" si="13"/>
        <v>1021943.9999999999</v>
      </c>
      <c r="J100" s="1">
        <f t="shared" si="14"/>
        <v>1980056</v>
      </c>
      <c r="K100" s="36">
        <f t="shared" si="15"/>
        <v>1980000</v>
      </c>
    </row>
    <row r="101" spans="1:11" ht="19.5">
      <c r="A101" s="88">
        <v>700495</v>
      </c>
      <c r="B101" s="6" t="s">
        <v>388</v>
      </c>
      <c r="C101" s="6">
        <v>7.46</v>
      </c>
      <c r="D101" s="74">
        <f t="shared" si="8"/>
        <v>7.46</v>
      </c>
      <c r="E101" s="1">
        <f t="shared" si="9"/>
        <v>689304</v>
      </c>
      <c r="F101" s="1">
        <f t="shared" si="10"/>
        <v>1417400</v>
      </c>
      <c r="G101" s="1">
        <f t="shared" si="11"/>
        <v>728096</v>
      </c>
      <c r="H101" s="1">
        <f t="shared" si="12"/>
        <v>206791.19999999998</v>
      </c>
      <c r="I101" s="1">
        <f t="shared" si="13"/>
        <v>482512.8</v>
      </c>
      <c r="J101" s="1">
        <f t="shared" si="14"/>
        <v>934887.2</v>
      </c>
      <c r="K101" s="36">
        <f t="shared" si="15"/>
        <v>935000</v>
      </c>
    </row>
    <row r="102" spans="1:11" ht="19.5">
      <c r="A102" s="88">
        <v>700500</v>
      </c>
      <c r="B102" s="6" t="s">
        <v>87</v>
      </c>
      <c r="C102" s="6">
        <v>1.64</v>
      </c>
      <c r="D102" s="74">
        <f t="shared" si="8"/>
        <v>1.64</v>
      </c>
      <c r="E102" s="1">
        <f t="shared" si="9"/>
        <v>151536</v>
      </c>
      <c r="F102" s="1">
        <f t="shared" si="10"/>
        <v>311600</v>
      </c>
      <c r="G102" s="1">
        <f t="shared" si="11"/>
        <v>160064</v>
      </c>
      <c r="H102" s="1">
        <f t="shared" si="12"/>
        <v>45460.799999999996</v>
      </c>
      <c r="I102" s="1">
        <f t="shared" si="13"/>
        <v>106075.2</v>
      </c>
      <c r="J102" s="1">
        <f t="shared" si="14"/>
        <v>205524.8</v>
      </c>
      <c r="K102" s="36">
        <f t="shared" si="15"/>
        <v>206000</v>
      </c>
    </row>
    <row r="103" spans="1:11" ht="19.5">
      <c r="A103" s="88">
        <v>700505</v>
      </c>
      <c r="B103" s="6" t="s">
        <v>88</v>
      </c>
      <c r="C103" s="6">
        <v>1.32</v>
      </c>
      <c r="D103" s="74">
        <f t="shared" si="8"/>
        <v>1.32</v>
      </c>
      <c r="E103" s="1">
        <f t="shared" si="9"/>
        <v>121968</v>
      </c>
      <c r="F103" s="1">
        <f t="shared" si="10"/>
        <v>250800</v>
      </c>
      <c r="G103" s="1">
        <f t="shared" si="11"/>
        <v>128832</v>
      </c>
      <c r="H103" s="1">
        <f t="shared" si="12"/>
        <v>36590.400000000001</v>
      </c>
      <c r="I103" s="1">
        <f t="shared" si="13"/>
        <v>85377.599999999991</v>
      </c>
      <c r="J103" s="1">
        <f t="shared" si="14"/>
        <v>165422.39999999999</v>
      </c>
      <c r="K103" s="36">
        <f t="shared" si="15"/>
        <v>165000</v>
      </c>
    </row>
    <row r="104" spans="1:11" ht="19.5">
      <c r="A104" s="88">
        <v>700510</v>
      </c>
      <c r="B104" s="6" t="s">
        <v>89</v>
      </c>
      <c r="C104" s="6">
        <v>1.6</v>
      </c>
      <c r="D104" s="74">
        <f t="shared" si="8"/>
        <v>1.6</v>
      </c>
      <c r="E104" s="1">
        <f t="shared" si="9"/>
        <v>147840</v>
      </c>
      <c r="F104" s="1">
        <f t="shared" si="10"/>
        <v>304000</v>
      </c>
      <c r="G104" s="1">
        <f t="shared" si="11"/>
        <v>156160</v>
      </c>
      <c r="H104" s="1">
        <f t="shared" si="12"/>
        <v>44352</v>
      </c>
      <c r="I104" s="1">
        <f t="shared" si="13"/>
        <v>103488</v>
      </c>
      <c r="J104" s="1">
        <f t="shared" si="14"/>
        <v>200512</v>
      </c>
      <c r="K104" s="36">
        <f t="shared" si="15"/>
        <v>201000</v>
      </c>
    </row>
    <row r="105" spans="1:11" ht="19.5">
      <c r="A105" s="88">
        <v>700515</v>
      </c>
      <c r="B105" s="6" t="s">
        <v>90</v>
      </c>
      <c r="C105" s="6">
        <v>1.6</v>
      </c>
      <c r="D105" s="74">
        <f t="shared" si="8"/>
        <v>1.6</v>
      </c>
      <c r="E105" s="1">
        <f t="shared" si="9"/>
        <v>147840</v>
      </c>
      <c r="F105" s="1">
        <f t="shared" si="10"/>
        <v>304000</v>
      </c>
      <c r="G105" s="1">
        <f t="shared" si="11"/>
        <v>156160</v>
      </c>
      <c r="H105" s="1">
        <f t="shared" si="12"/>
        <v>44352</v>
      </c>
      <c r="I105" s="1">
        <f t="shared" si="13"/>
        <v>103488</v>
      </c>
      <c r="J105" s="1">
        <f t="shared" si="14"/>
        <v>200512</v>
      </c>
      <c r="K105" s="36">
        <f t="shared" si="15"/>
        <v>201000</v>
      </c>
    </row>
    <row r="106" spans="1:11" ht="19.5">
      <c r="A106" s="88">
        <v>700520</v>
      </c>
      <c r="B106" s="6" t="s">
        <v>91</v>
      </c>
      <c r="C106" s="6">
        <v>1.32</v>
      </c>
      <c r="D106" s="74">
        <f t="shared" si="8"/>
        <v>1.32</v>
      </c>
      <c r="E106" s="1">
        <f t="shared" si="9"/>
        <v>121968</v>
      </c>
      <c r="F106" s="1">
        <f t="shared" si="10"/>
        <v>250800</v>
      </c>
      <c r="G106" s="1">
        <f t="shared" si="11"/>
        <v>128832</v>
      </c>
      <c r="H106" s="1">
        <f t="shared" si="12"/>
        <v>36590.400000000001</v>
      </c>
      <c r="I106" s="1">
        <f t="shared" si="13"/>
        <v>85377.599999999991</v>
      </c>
      <c r="J106" s="1">
        <f t="shared" si="14"/>
        <v>165422.39999999999</v>
      </c>
      <c r="K106" s="36">
        <f t="shared" si="15"/>
        <v>165000</v>
      </c>
    </row>
    <row r="107" spans="1:11" ht="19.5">
      <c r="A107" s="88">
        <v>700525</v>
      </c>
      <c r="B107" s="6" t="s">
        <v>92</v>
      </c>
      <c r="C107" s="6">
        <v>1.66</v>
      </c>
      <c r="D107" s="74">
        <f t="shared" si="8"/>
        <v>1.66</v>
      </c>
      <c r="E107" s="1">
        <f t="shared" si="9"/>
        <v>153384</v>
      </c>
      <c r="F107" s="1">
        <f t="shared" si="10"/>
        <v>315400</v>
      </c>
      <c r="G107" s="1">
        <f t="shared" si="11"/>
        <v>162016</v>
      </c>
      <c r="H107" s="1">
        <f t="shared" si="12"/>
        <v>46015.199999999997</v>
      </c>
      <c r="I107" s="1">
        <f t="shared" si="13"/>
        <v>107368.79999999999</v>
      </c>
      <c r="J107" s="1">
        <f t="shared" si="14"/>
        <v>208031.2</v>
      </c>
      <c r="K107" s="36">
        <f t="shared" si="15"/>
        <v>208000</v>
      </c>
    </row>
    <row r="108" spans="1:11" ht="19.5">
      <c r="A108" s="88">
        <v>700530</v>
      </c>
      <c r="B108" s="6" t="s">
        <v>123</v>
      </c>
      <c r="C108" s="6">
        <v>1.32</v>
      </c>
      <c r="D108" s="74">
        <f t="shared" si="8"/>
        <v>1.32</v>
      </c>
      <c r="E108" s="1">
        <f t="shared" si="9"/>
        <v>121968</v>
      </c>
      <c r="F108" s="1">
        <f t="shared" si="10"/>
        <v>250800</v>
      </c>
      <c r="G108" s="1">
        <f t="shared" si="11"/>
        <v>128832</v>
      </c>
      <c r="H108" s="1">
        <f t="shared" si="12"/>
        <v>36590.400000000001</v>
      </c>
      <c r="I108" s="1">
        <f t="shared" si="13"/>
        <v>85377.599999999991</v>
      </c>
      <c r="J108" s="1">
        <f t="shared" si="14"/>
        <v>165422.39999999999</v>
      </c>
      <c r="K108" s="36">
        <f t="shared" si="15"/>
        <v>165000</v>
      </c>
    </row>
    <row r="109" spans="1:11" ht="19.5">
      <c r="A109" s="88">
        <v>700535</v>
      </c>
      <c r="B109" s="6" t="s">
        <v>93</v>
      </c>
      <c r="C109" s="6">
        <v>1.32</v>
      </c>
      <c r="D109" s="74">
        <f t="shared" si="8"/>
        <v>1.32</v>
      </c>
      <c r="E109" s="1">
        <f t="shared" si="9"/>
        <v>121968</v>
      </c>
      <c r="F109" s="1">
        <f t="shared" si="10"/>
        <v>250800</v>
      </c>
      <c r="G109" s="1">
        <f t="shared" si="11"/>
        <v>128832</v>
      </c>
      <c r="H109" s="1">
        <f t="shared" si="12"/>
        <v>36590.400000000001</v>
      </c>
      <c r="I109" s="1">
        <f t="shared" si="13"/>
        <v>85377.599999999991</v>
      </c>
      <c r="J109" s="1">
        <f t="shared" si="14"/>
        <v>165422.39999999999</v>
      </c>
      <c r="K109" s="36">
        <f t="shared" si="15"/>
        <v>165000</v>
      </c>
    </row>
    <row r="110" spans="1:11" ht="19.5">
      <c r="A110" s="88">
        <v>700540</v>
      </c>
      <c r="B110" s="6" t="s">
        <v>124</v>
      </c>
      <c r="C110" s="6">
        <v>1.66</v>
      </c>
      <c r="D110" s="74">
        <f t="shared" si="8"/>
        <v>1.66</v>
      </c>
      <c r="E110" s="1">
        <f t="shared" si="9"/>
        <v>153384</v>
      </c>
      <c r="F110" s="1">
        <f t="shared" si="10"/>
        <v>315400</v>
      </c>
      <c r="G110" s="1">
        <f t="shared" si="11"/>
        <v>162016</v>
      </c>
      <c r="H110" s="1">
        <f t="shared" si="12"/>
        <v>46015.199999999997</v>
      </c>
      <c r="I110" s="1">
        <f t="shared" si="13"/>
        <v>107368.79999999999</v>
      </c>
      <c r="J110" s="1">
        <f t="shared" si="14"/>
        <v>208031.2</v>
      </c>
      <c r="K110" s="36">
        <f t="shared" si="15"/>
        <v>208000</v>
      </c>
    </row>
    <row r="111" spans="1:11" ht="19.5">
      <c r="A111" s="88">
        <v>700545</v>
      </c>
      <c r="B111" s="6" t="s">
        <v>94</v>
      </c>
      <c r="C111" s="6">
        <v>2.1800000000000002</v>
      </c>
      <c r="D111" s="74">
        <f t="shared" si="8"/>
        <v>2.1800000000000002</v>
      </c>
      <c r="E111" s="1">
        <f t="shared" si="9"/>
        <v>201432.00000000003</v>
      </c>
      <c r="F111" s="1">
        <f t="shared" si="10"/>
        <v>414200.00000000006</v>
      </c>
      <c r="G111" s="1">
        <f t="shared" si="11"/>
        <v>212768.00000000003</v>
      </c>
      <c r="H111" s="1">
        <f t="shared" si="12"/>
        <v>60429.600000000006</v>
      </c>
      <c r="I111" s="1">
        <f t="shared" si="13"/>
        <v>141002.40000000002</v>
      </c>
      <c r="J111" s="1">
        <f t="shared" si="14"/>
        <v>273197.60000000003</v>
      </c>
      <c r="K111" s="36">
        <f t="shared" si="15"/>
        <v>273000</v>
      </c>
    </row>
    <row r="112" spans="1:11" ht="19.5">
      <c r="A112" s="88">
        <v>700550</v>
      </c>
      <c r="B112" s="6" t="s">
        <v>95</v>
      </c>
      <c r="C112" s="6">
        <v>1.32</v>
      </c>
      <c r="D112" s="74">
        <f t="shared" si="8"/>
        <v>1.32</v>
      </c>
      <c r="E112" s="1">
        <f t="shared" si="9"/>
        <v>121968</v>
      </c>
      <c r="F112" s="1">
        <f t="shared" si="10"/>
        <v>250800</v>
      </c>
      <c r="G112" s="1">
        <f t="shared" si="11"/>
        <v>128832</v>
      </c>
      <c r="H112" s="1">
        <f t="shared" si="12"/>
        <v>36590.400000000001</v>
      </c>
      <c r="I112" s="1">
        <f t="shared" si="13"/>
        <v>85377.599999999991</v>
      </c>
      <c r="J112" s="1">
        <f t="shared" si="14"/>
        <v>165422.39999999999</v>
      </c>
      <c r="K112" s="36">
        <f t="shared" si="15"/>
        <v>165000</v>
      </c>
    </row>
    <row r="113" spans="1:127" ht="19.5">
      <c r="A113" s="88">
        <v>700555</v>
      </c>
      <c r="B113" s="6" t="s">
        <v>96</v>
      </c>
      <c r="C113" s="6">
        <v>1.63</v>
      </c>
      <c r="D113" s="74">
        <f t="shared" si="8"/>
        <v>1.63</v>
      </c>
      <c r="E113" s="1">
        <f t="shared" si="9"/>
        <v>150612</v>
      </c>
      <c r="F113" s="1">
        <f t="shared" si="10"/>
        <v>309700</v>
      </c>
      <c r="G113" s="1">
        <f t="shared" si="11"/>
        <v>159088</v>
      </c>
      <c r="H113" s="1">
        <f t="shared" si="12"/>
        <v>45183.6</v>
      </c>
      <c r="I113" s="1">
        <f t="shared" si="13"/>
        <v>105428.4</v>
      </c>
      <c r="J113" s="1">
        <f t="shared" si="14"/>
        <v>204271.6</v>
      </c>
      <c r="K113" s="36">
        <f t="shared" si="15"/>
        <v>204000</v>
      </c>
    </row>
    <row r="114" spans="1:127" ht="19.5">
      <c r="A114" s="88">
        <v>700560</v>
      </c>
      <c r="B114" s="6" t="s">
        <v>97</v>
      </c>
      <c r="C114" s="6">
        <v>9.11</v>
      </c>
      <c r="D114" s="74">
        <f t="shared" si="8"/>
        <v>9.11</v>
      </c>
      <c r="E114" s="1">
        <f t="shared" si="9"/>
        <v>841764</v>
      </c>
      <c r="F114" s="1">
        <f t="shared" si="10"/>
        <v>1730900</v>
      </c>
      <c r="G114" s="1">
        <f t="shared" si="11"/>
        <v>889136</v>
      </c>
      <c r="H114" s="1">
        <f t="shared" si="12"/>
        <v>252529.19999999998</v>
      </c>
      <c r="I114" s="1">
        <f t="shared" si="13"/>
        <v>589234.79999999993</v>
      </c>
      <c r="J114" s="1">
        <f t="shared" si="14"/>
        <v>1141665.2</v>
      </c>
      <c r="K114" s="36">
        <f t="shared" si="15"/>
        <v>1142000</v>
      </c>
    </row>
    <row r="115" spans="1:127" ht="19.5">
      <c r="A115" s="88">
        <v>700565</v>
      </c>
      <c r="B115" s="6" t="s">
        <v>98</v>
      </c>
      <c r="C115" s="6">
        <v>2.86</v>
      </c>
      <c r="D115" s="74">
        <f t="shared" si="8"/>
        <v>2.86</v>
      </c>
      <c r="E115" s="1">
        <f t="shared" si="9"/>
        <v>264264</v>
      </c>
      <c r="F115" s="1">
        <f t="shared" si="10"/>
        <v>543400</v>
      </c>
      <c r="G115" s="1">
        <f t="shared" si="11"/>
        <v>279136</v>
      </c>
      <c r="H115" s="1">
        <f t="shared" si="12"/>
        <v>79279.199999999997</v>
      </c>
      <c r="I115" s="1">
        <f t="shared" si="13"/>
        <v>184984.8</v>
      </c>
      <c r="J115" s="1">
        <f t="shared" si="14"/>
        <v>358415.2</v>
      </c>
      <c r="K115" s="36">
        <f t="shared" si="15"/>
        <v>358000</v>
      </c>
    </row>
    <row r="116" spans="1:127" ht="19.5">
      <c r="A116" s="88">
        <v>700570</v>
      </c>
      <c r="B116" s="6" t="s">
        <v>99</v>
      </c>
      <c r="C116" s="6">
        <v>1.78</v>
      </c>
      <c r="D116" s="74">
        <f t="shared" si="8"/>
        <v>1.78</v>
      </c>
      <c r="E116" s="1">
        <f t="shared" si="9"/>
        <v>164472</v>
      </c>
      <c r="F116" s="1">
        <f t="shared" si="10"/>
        <v>338200</v>
      </c>
      <c r="G116" s="1">
        <f t="shared" si="11"/>
        <v>173728</v>
      </c>
      <c r="H116" s="1">
        <f t="shared" si="12"/>
        <v>49341.599999999999</v>
      </c>
      <c r="I116" s="1">
        <f t="shared" si="13"/>
        <v>115130.4</v>
      </c>
      <c r="J116" s="1">
        <f t="shared" si="14"/>
        <v>223069.6</v>
      </c>
      <c r="K116" s="36">
        <f t="shared" si="15"/>
        <v>223000</v>
      </c>
    </row>
    <row r="117" spans="1:127" ht="19.5">
      <c r="A117" s="88">
        <v>700575</v>
      </c>
      <c r="B117" s="6" t="s">
        <v>100</v>
      </c>
      <c r="C117" s="6">
        <v>4.96</v>
      </c>
      <c r="D117" s="74">
        <f t="shared" si="8"/>
        <v>4.96</v>
      </c>
      <c r="E117" s="1">
        <f t="shared" si="9"/>
        <v>458304</v>
      </c>
      <c r="F117" s="1">
        <f t="shared" si="10"/>
        <v>942400</v>
      </c>
      <c r="G117" s="1">
        <f t="shared" si="11"/>
        <v>484096</v>
      </c>
      <c r="H117" s="1">
        <f t="shared" si="12"/>
        <v>137491.19999999998</v>
      </c>
      <c r="I117" s="1">
        <f t="shared" si="13"/>
        <v>320812.79999999999</v>
      </c>
      <c r="J117" s="1">
        <f t="shared" si="14"/>
        <v>621587.19999999995</v>
      </c>
      <c r="K117" s="36">
        <f t="shared" si="15"/>
        <v>622000</v>
      </c>
    </row>
    <row r="118" spans="1:127" ht="19.5">
      <c r="A118" s="88">
        <v>700580</v>
      </c>
      <c r="B118" s="6" t="s">
        <v>101</v>
      </c>
      <c r="C118" s="6">
        <v>1.6</v>
      </c>
      <c r="D118" s="74">
        <f t="shared" si="8"/>
        <v>1.6</v>
      </c>
      <c r="E118" s="1">
        <f t="shared" si="9"/>
        <v>147840</v>
      </c>
      <c r="F118" s="1">
        <f t="shared" si="10"/>
        <v>304000</v>
      </c>
      <c r="G118" s="1">
        <f t="shared" si="11"/>
        <v>156160</v>
      </c>
      <c r="H118" s="1">
        <f t="shared" si="12"/>
        <v>44352</v>
      </c>
      <c r="I118" s="1">
        <f t="shared" si="13"/>
        <v>103488</v>
      </c>
      <c r="J118" s="1">
        <f t="shared" si="14"/>
        <v>200512</v>
      </c>
      <c r="K118" s="36">
        <f t="shared" si="15"/>
        <v>201000</v>
      </c>
    </row>
    <row r="119" spans="1:127" ht="19.5">
      <c r="A119" s="88">
        <v>700585</v>
      </c>
      <c r="B119" s="6" t="s">
        <v>102</v>
      </c>
      <c r="C119" s="6">
        <v>2.3199999999999998</v>
      </c>
      <c r="D119" s="74">
        <f t="shared" si="8"/>
        <v>2.3199999999999998</v>
      </c>
      <c r="E119" s="1">
        <f t="shared" si="9"/>
        <v>214367.99999999997</v>
      </c>
      <c r="F119" s="1">
        <f t="shared" si="10"/>
        <v>440799.99999999994</v>
      </c>
      <c r="G119" s="1">
        <f t="shared" si="11"/>
        <v>226431.99999999997</v>
      </c>
      <c r="H119" s="1">
        <f t="shared" si="12"/>
        <v>64310.399999999987</v>
      </c>
      <c r="I119" s="1">
        <f t="shared" si="13"/>
        <v>150057.59999999998</v>
      </c>
      <c r="J119" s="1">
        <f t="shared" si="14"/>
        <v>290742.39999999997</v>
      </c>
      <c r="K119" s="36">
        <f t="shared" si="15"/>
        <v>291000</v>
      </c>
    </row>
    <row r="120" spans="1:127" ht="19.5">
      <c r="A120" s="88">
        <v>700590</v>
      </c>
      <c r="B120" s="6" t="s">
        <v>103</v>
      </c>
      <c r="C120" s="6">
        <v>1.72</v>
      </c>
      <c r="D120" s="74">
        <f t="shared" si="8"/>
        <v>1.72</v>
      </c>
      <c r="E120" s="1">
        <f t="shared" si="9"/>
        <v>158928</v>
      </c>
      <c r="F120" s="1">
        <f t="shared" si="10"/>
        <v>326800</v>
      </c>
      <c r="G120" s="1">
        <f t="shared" si="11"/>
        <v>167872</v>
      </c>
      <c r="H120" s="1">
        <f t="shared" si="12"/>
        <v>47678.400000000001</v>
      </c>
      <c r="I120" s="1">
        <f t="shared" si="13"/>
        <v>111249.59999999999</v>
      </c>
      <c r="J120" s="1">
        <f t="shared" si="14"/>
        <v>215550.4</v>
      </c>
      <c r="K120" s="36">
        <f t="shared" si="15"/>
        <v>216000</v>
      </c>
    </row>
    <row r="121" spans="1:127" ht="19.5">
      <c r="A121" s="88">
        <v>700595</v>
      </c>
      <c r="B121" s="6" t="s">
        <v>104</v>
      </c>
      <c r="C121" s="6">
        <v>1.32</v>
      </c>
      <c r="D121" s="74">
        <f t="shared" si="8"/>
        <v>1.32</v>
      </c>
      <c r="E121" s="1">
        <f t="shared" si="9"/>
        <v>121968</v>
      </c>
      <c r="F121" s="1">
        <f t="shared" si="10"/>
        <v>250800</v>
      </c>
      <c r="G121" s="1">
        <f t="shared" si="11"/>
        <v>128832</v>
      </c>
      <c r="H121" s="1">
        <f t="shared" si="12"/>
        <v>36590.400000000001</v>
      </c>
      <c r="I121" s="1">
        <f t="shared" si="13"/>
        <v>85377.599999999991</v>
      </c>
      <c r="J121" s="1">
        <f t="shared" si="14"/>
        <v>165422.39999999999</v>
      </c>
      <c r="K121" s="36">
        <f t="shared" si="15"/>
        <v>165000</v>
      </c>
    </row>
    <row r="122" spans="1:127" ht="19.5">
      <c r="A122" s="88">
        <v>700600</v>
      </c>
      <c r="B122" s="6" t="s">
        <v>105</v>
      </c>
      <c r="C122" s="6">
        <v>1.9</v>
      </c>
      <c r="D122" s="74">
        <f t="shared" si="8"/>
        <v>1.9</v>
      </c>
      <c r="E122" s="1">
        <f t="shared" si="9"/>
        <v>175560</v>
      </c>
      <c r="F122" s="1">
        <f t="shared" si="10"/>
        <v>361000</v>
      </c>
      <c r="G122" s="1">
        <f t="shared" si="11"/>
        <v>185440</v>
      </c>
      <c r="H122" s="1">
        <f t="shared" si="12"/>
        <v>52668</v>
      </c>
      <c r="I122" s="1">
        <f t="shared" si="13"/>
        <v>122891.99999999999</v>
      </c>
      <c r="J122" s="1">
        <f t="shared" si="14"/>
        <v>238108</v>
      </c>
      <c r="K122" s="36">
        <f t="shared" si="15"/>
        <v>238000</v>
      </c>
    </row>
    <row r="123" spans="1:127" ht="19.5">
      <c r="A123" s="88">
        <v>700605</v>
      </c>
      <c r="B123" s="6" t="s">
        <v>106</v>
      </c>
      <c r="C123" s="6">
        <v>2.33</v>
      </c>
      <c r="D123" s="74">
        <f t="shared" si="8"/>
        <v>2.33</v>
      </c>
      <c r="E123" s="1">
        <f t="shared" si="9"/>
        <v>215292</v>
      </c>
      <c r="F123" s="1">
        <f t="shared" si="10"/>
        <v>442700</v>
      </c>
      <c r="G123" s="1">
        <f t="shared" si="11"/>
        <v>227408</v>
      </c>
      <c r="H123" s="1">
        <f t="shared" si="12"/>
        <v>64587.6</v>
      </c>
      <c r="I123" s="1">
        <f t="shared" si="13"/>
        <v>150704.4</v>
      </c>
      <c r="J123" s="1">
        <f t="shared" si="14"/>
        <v>291995.59999999998</v>
      </c>
      <c r="K123" s="36">
        <f t="shared" si="15"/>
        <v>292000</v>
      </c>
    </row>
    <row r="124" spans="1:127" ht="19.5">
      <c r="A124" s="88">
        <v>700610</v>
      </c>
      <c r="B124" s="6" t="s">
        <v>107</v>
      </c>
      <c r="C124" s="6">
        <v>1.64</v>
      </c>
      <c r="D124" s="74">
        <f t="shared" si="8"/>
        <v>1.64</v>
      </c>
      <c r="E124" s="1">
        <f t="shared" si="9"/>
        <v>151536</v>
      </c>
      <c r="F124" s="1">
        <f t="shared" si="10"/>
        <v>311600</v>
      </c>
      <c r="G124" s="1">
        <f t="shared" si="11"/>
        <v>160064</v>
      </c>
      <c r="H124" s="1">
        <f t="shared" si="12"/>
        <v>45460.799999999996</v>
      </c>
      <c r="I124" s="1">
        <f t="shared" si="13"/>
        <v>106075.2</v>
      </c>
      <c r="J124" s="1">
        <f t="shared" si="14"/>
        <v>205524.8</v>
      </c>
      <c r="K124" s="36">
        <f t="shared" si="15"/>
        <v>206000</v>
      </c>
    </row>
    <row r="125" spans="1:127" ht="19.5">
      <c r="A125" s="88">
        <v>700615</v>
      </c>
      <c r="B125" s="6" t="s">
        <v>108</v>
      </c>
      <c r="C125" s="6">
        <v>1.98</v>
      </c>
      <c r="D125" s="74">
        <f t="shared" si="8"/>
        <v>1.98</v>
      </c>
      <c r="E125" s="1">
        <f t="shared" si="9"/>
        <v>182952</v>
      </c>
      <c r="F125" s="1">
        <f t="shared" si="10"/>
        <v>376200</v>
      </c>
      <c r="G125" s="1">
        <f t="shared" si="11"/>
        <v>193248</v>
      </c>
      <c r="H125" s="1">
        <f t="shared" si="12"/>
        <v>54885.599999999999</v>
      </c>
      <c r="I125" s="1">
        <f t="shared" si="13"/>
        <v>128066.4</v>
      </c>
      <c r="J125" s="1">
        <f t="shared" si="14"/>
        <v>248133.6</v>
      </c>
      <c r="K125" s="36">
        <f t="shared" si="15"/>
        <v>248000</v>
      </c>
    </row>
    <row r="126" spans="1:127" ht="19.5">
      <c r="A126" s="88">
        <v>700620</v>
      </c>
      <c r="B126" s="6" t="s">
        <v>109</v>
      </c>
      <c r="C126" s="6">
        <v>1.32</v>
      </c>
      <c r="D126" s="74">
        <f t="shared" si="8"/>
        <v>1.32</v>
      </c>
      <c r="E126" s="1">
        <f t="shared" si="9"/>
        <v>121968</v>
      </c>
      <c r="F126" s="1">
        <f t="shared" si="10"/>
        <v>250800</v>
      </c>
      <c r="G126" s="1">
        <f t="shared" si="11"/>
        <v>128832</v>
      </c>
      <c r="H126" s="1">
        <f t="shared" si="12"/>
        <v>36590.400000000001</v>
      </c>
      <c r="I126" s="1">
        <f t="shared" si="13"/>
        <v>85377.599999999991</v>
      </c>
      <c r="J126" s="1">
        <f t="shared" si="14"/>
        <v>165422.39999999999</v>
      </c>
      <c r="K126" s="36">
        <f t="shared" si="15"/>
        <v>165000</v>
      </c>
    </row>
    <row r="127" spans="1:127" ht="19.5">
      <c r="A127" s="89">
        <v>700625</v>
      </c>
      <c r="B127" s="29" t="s">
        <v>110</v>
      </c>
      <c r="C127" s="6">
        <v>1.64</v>
      </c>
      <c r="D127" s="74">
        <f t="shared" si="8"/>
        <v>1.64</v>
      </c>
      <c r="E127" s="1">
        <f t="shared" si="9"/>
        <v>151536</v>
      </c>
      <c r="F127" s="1">
        <f t="shared" si="10"/>
        <v>311600</v>
      </c>
      <c r="G127" s="1">
        <f t="shared" si="11"/>
        <v>160064</v>
      </c>
      <c r="H127" s="1">
        <f t="shared" si="12"/>
        <v>45460.799999999996</v>
      </c>
      <c r="I127" s="1">
        <f t="shared" si="13"/>
        <v>106075.2</v>
      </c>
      <c r="J127" s="1">
        <f t="shared" si="14"/>
        <v>205524.8</v>
      </c>
      <c r="K127" s="36">
        <f t="shared" si="15"/>
        <v>206000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</row>
    <row r="128" spans="1:127" s="24" customFormat="1" ht="19.5">
      <c r="A128" s="88">
        <v>700630</v>
      </c>
      <c r="B128" s="6" t="s">
        <v>111</v>
      </c>
      <c r="C128" s="6">
        <v>2.0299999999999998</v>
      </c>
      <c r="D128" s="74">
        <f t="shared" si="8"/>
        <v>2.0299999999999998</v>
      </c>
      <c r="E128" s="1">
        <f t="shared" si="9"/>
        <v>187571.99999999997</v>
      </c>
      <c r="F128" s="1">
        <f t="shared" si="10"/>
        <v>385699.99999999994</v>
      </c>
      <c r="G128" s="1">
        <f t="shared" si="11"/>
        <v>198127.99999999997</v>
      </c>
      <c r="H128" s="1">
        <f t="shared" si="12"/>
        <v>56271.599999999991</v>
      </c>
      <c r="I128" s="1">
        <f t="shared" si="13"/>
        <v>131300.39999999997</v>
      </c>
      <c r="J128" s="1">
        <f t="shared" si="14"/>
        <v>254399.59999999998</v>
      </c>
      <c r="K128" s="36">
        <f t="shared" si="15"/>
        <v>254000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</row>
    <row r="129" spans="1:127" s="24" customFormat="1" ht="19.5">
      <c r="A129" s="88">
        <v>700635</v>
      </c>
      <c r="B129" s="6" t="s">
        <v>112</v>
      </c>
      <c r="C129" s="6">
        <v>2.1800000000000002</v>
      </c>
      <c r="D129" s="74">
        <f t="shared" si="8"/>
        <v>2.1800000000000002</v>
      </c>
      <c r="E129" s="1">
        <f t="shared" si="9"/>
        <v>201432.00000000003</v>
      </c>
      <c r="F129" s="1">
        <f t="shared" si="10"/>
        <v>414200.00000000006</v>
      </c>
      <c r="G129" s="1">
        <f t="shared" si="11"/>
        <v>212768.00000000003</v>
      </c>
      <c r="H129" s="1">
        <f t="shared" si="12"/>
        <v>60429.600000000006</v>
      </c>
      <c r="I129" s="1">
        <f t="shared" si="13"/>
        <v>141002.40000000002</v>
      </c>
      <c r="J129" s="1">
        <f t="shared" si="14"/>
        <v>273197.60000000003</v>
      </c>
      <c r="K129" s="36">
        <f t="shared" si="15"/>
        <v>273000</v>
      </c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</row>
    <row r="130" spans="1:127" s="24" customFormat="1" ht="19.5">
      <c r="A130" s="88">
        <v>700640</v>
      </c>
      <c r="B130" s="6" t="s">
        <v>113</v>
      </c>
      <c r="C130" s="6">
        <v>7.05</v>
      </c>
      <c r="D130" s="74">
        <f t="shared" si="8"/>
        <v>7.05</v>
      </c>
      <c r="E130" s="1">
        <f t="shared" si="9"/>
        <v>651420</v>
      </c>
      <c r="F130" s="1">
        <f t="shared" si="10"/>
        <v>1339500</v>
      </c>
      <c r="G130" s="1">
        <f t="shared" si="11"/>
        <v>688080</v>
      </c>
      <c r="H130" s="1">
        <f t="shared" si="12"/>
        <v>195426</v>
      </c>
      <c r="I130" s="1">
        <f t="shared" si="13"/>
        <v>455994</v>
      </c>
      <c r="J130" s="1">
        <f t="shared" si="14"/>
        <v>883506</v>
      </c>
      <c r="K130" s="36">
        <f t="shared" si="15"/>
        <v>884000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</row>
    <row r="131" spans="1:127" s="24" customFormat="1" ht="19.5">
      <c r="A131" s="88">
        <v>700645</v>
      </c>
      <c r="B131" s="6" t="s">
        <v>114</v>
      </c>
      <c r="C131" s="6">
        <v>1.41</v>
      </c>
      <c r="D131" s="74">
        <f t="shared" si="8"/>
        <v>1.41</v>
      </c>
      <c r="E131" s="1">
        <f t="shared" si="9"/>
        <v>130283.99999999999</v>
      </c>
      <c r="F131" s="1">
        <f t="shared" si="10"/>
        <v>267900</v>
      </c>
      <c r="G131" s="1">
        <f t="shared" si="11"/>
        <v>137616</v>
      </c>
      <c r="H131" s="1">
        <f t="shared" si="12"/>
        <v>39085.199999999997</v>
      </c>
      <c r="I131" s="1">
        <f t="shared" si="13"/>
        <v>91198.799999999988</v>
      </c>
      <c r="J131" s="1">
        <f t="shared" si="14"/>
        <v>176701.2</v>
      </c>
      <c r="K131" s="36">
        <f t="shared" si="15"/>
        <v>177000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</row>
    <row r="132" spans="1:127" s="24" customFormat="1" ht="19.5">
      <c r="A132" s="88">
        <v>700650</v>
      </c>
      <c r="B132" s="6" t="s">
        <v>115</v>
      </c>
      <c r="C132" s="6">
        <v>1.64</v>
      </c>
      <c r="D132" s="74">
        <f t="shared" ref="D132:D135" si="16" xml:space="preserve"> E132 / 92400</f>
        <v>1.64</v>
      </c>
      <c r="E132" s="1">
        <f t="shared" ref="E132:E135" si="17">C132*92400</f>
        <v>151536</v>
      </c>
      <c r="F132" s="1">
        <f t="shared" ref="F132:F135" si="18">C132*190000</f>
        <v>311600</v>
      </c>
      <c r="G132" s="1">
        <f t="shared" ref="G132:G135" si="19">F132-E132</f>
        <v>160064</v>
      </c>
      <c r="H132" s="1">
        <f t="shared" ref="H132:H135" si="20">E132*0.3</f>
        <v>45460.799999999996</v>
      </c>
      <c r="I132" s="1">
        <f t="shared" ref="I132:I135" si="21">E132*0.7</f>
        <v>106075.2</v>
      </c>
      <c r="J132" s="1">
        <f t="shared" ref="J132:J135" si="22">H132+G132</f>
        <v>205524.8</v>
      </c>
      <c r="K132" s="36">
        <f t="shared" ref="K132:K135" si="23">ROUND(J132,-3)</f>
        <v>206000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37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</row>
    <row r="133" spans="1:127" s="24" customFormat="1" ht="19.5">
      <c r="A133" s="88">
        <v>700655</v>
      </c>
      <c r="B133" s="6" t="s">
        <v>241</v>
      </c>
      <c r="C133" s="6">
        <v>4.87</v>
      </c>
      <c r="D133" s="74">
        <f t="shared" si="16"/>
        <v>4.87</v>
      </c>
      <c r="E133" s="1">
        <f t="shared" si="17"/>
        <v>449988</v>
      </c>
      <c r="F133" s="1">
        <f t="shared" si="18"/>
        <v>925300</v>
      </c>
      <c r="G133" s="1">
        <f t="shared" si="19"/>
        <v>475312</v>
      </c>
      <c r="H133" s="1">
        <f t="shared" si="20"/>
        <v>134996.4</v>
      </c>
      <c r="I133" s="1">
        <f t="shared" si="21"/>
        <v>314991.59999999998</v>
      </c>
      <c r="J133" s="1">
        <f t="shared" si="22"/>
        <v>610308.4</v>
      </c>
      <c r="K133" s="36">
        <f t="shared" si="23"/>
        <v>610000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32"/>
    </row>
    <row r="134" spans="1:127" s="24" customFormat="1" ht="19.5">
      <c r="A134" s="88">
        <v>700660</v>
      </c>
      <c r="B134" s="7" t="s">
        <v>242</v>
      </c>
      <c r="C134" s="7">
        <v>7.45</v>
      </c>
      <c r="D134" s="74">
        <f t="shared" si="16"/>
        <v>7.45</v>
      </c>
      <c r="E134" s="1">
        <f t="shared" si="17"/>
        <v>688380</v>
      </c>
      <c r="F134" s="1">
        <f t="shared" si="18"/>
        <v>1415500</v>
      </c>
      <c r="G134" s="1">
        <f t="shared" si="19"/>
        <v>727120</v>
      </c>
      <c r="H134" s="1">
        <f t="shared" si="20"/>
        <v>206514</v>
      </c>
      <c r="I134" s="1">
        <f t="shared" si="21"/>
        <v>481865.99999999994</v>
      </c>
      <c r="J134" s="1">
        <f t="shared" si="22"/>
        <v>933634</v>
      </c>
      <c r="K134" s="36">
        <f t="shared" si="23"/>
        <v>934000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32"/>
    </row>
    <row r="135" spans="1:127" s="28" customFormat="1" ht="19.5">
      <c r="A135" s="87">
        <v>700666</v>
      </c>
      <c r="B135" s="76" t="s">
        <v>422</v>
      </c>
      <c r="C135" s="39">
        <v>0.7</v>
      </c>
      <c r="D135" s="74">
        <f t="shared" si="16"/>
        <v>0.7</v>
      </c>
      <c r="E135" s="1">
        <f t="shared" si="17"/>
        <v>64679.999999999993</v>
      </c>
      <c r="F135" s="1">
        <f t="shared" si="18"/>
        <v>133000</v>
      </c>
      <c r="G135" s="1">
        <f t="shared" si="19"/>
        <v>68320</v>
      </c>
      <c r="H135" s="1">
        <f t="shared" si="20"/>
        <v>19403.999999999996</v>
      </c>
      <c r="I135" s="58">
        <f t="shared" si="21"/>
        <v>45275.999999999993</v>
      </c>
      <c r="J135" s="1">
        <f t="shared" si="22"/>
        <v>87724</v>
      </c>
      <c r="K135" s="36">
        <f t="shared" si="23"/>
        <v>88000</v>
      </c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33"/>
    </row>
    <row r="136" spans="1:127">
      <c r="B136" t="s">
        <v>423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</row>
    <row r="137" spans="1:127">
      <c r="B137" t="s">
        <v>424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</row>
    <row r="138" spans="1:127">
      <c r="B138" t="s">
        <v>425</v>
      </c>
      <c r="L138" s="10"/>
      <c r="M138" s="10"/>
      <c r="N138" s="10"/>
      <c r="O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</row>
    <row r="139" spans="1:127">
      <c r="L139" s="10"/>
      <c r="M139" s="10"/>
      <c r="N139" s="10"/>
      <c r="O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</row>
    <row r="140" spans="1:127">
      <c r="L140" s="10"/>
      <c r="M140" s="10"/>
      <c r="N140" s="10"/>
      <c r="O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</row>
    <row r="141" spans="1:127">
      <c r="L141" s="10"/>
      <c r="M141" s="10"/>
      <c r="N141" s="10"/>
      <c r="O141" s="10"/>
    </row>
    <row r="142" spans="1:127">
      <c r="L142" s="10"/>
      <c r="M142" s="10"/>
      <c r="N142" s="10"/>
      <c r="O142" s="10"/>
    </row>
    <row r="143" spans="1:127">
      <c r="L143" s="10"/>
      <c r="M143" s="10"/>
      <c r="N143" s="10"/>
      <c r="O143" s="10"/>
    </row>
    <row r="144" spans="1:127">
      <c r="L144" s="10"/>
      <c r="M144" s="10"/>
      <c r="N144" s="10"/>
      <c r="O144" s="10"/>
    </row>
    <row r="145" spans="12:12">
      <c r="L145" s="10"/>
    </row>
    <row r="146" spans="12:12">
      <c r="L146" s="10"/>
    </row>
    <row r="147" spans="12:12">
      <c r="L147" s="10"/>
    </row>
    <row r="148" spans="12:12">
      <c r="L148" s="10"/>
    </row>
    <row r="149" spans="12:12">
      <c r="L149" s="10"/>
    </row>
    <row r="150" spans="12:12">
      <c r="L150" s="10"/>
    </row>
    <row r="151" spans="12:12">
      <c r="L151" s="10"/>
    </row>
    <row r="152" spans="12:12">
      <c r="L152" s="10"/>
    </row>
    <row r="153" spans="12:12">
      <c r="L153" s="10"/>
    </row>
    <row r="154" spans="12:12">
      <c r="L154" s="10"/>
    </row>
    <row r="155" spans="12:12">
      <c r="L155" s="10"/>
    </row>
    <row r="156" spans="12:12">
      <c r="L156" s="10"/>
    </row>
    <row r="157" spans="12:12">
      <c r="L157" s="10"/>
    </row>
    <row r="158" spans="12:12">
      <c r="L158" s="10"/>
    </row>
    <row r="159" spans="12:12">
      <c r="L159" s="10"/>
    </row>
    <row r="160" spans="12:12">
      <c r="L160" s="10"/>
    </row>
    <row r="161" spans="12:12">
      <c r="L161" s="10"/>
    </row>
    <row r="162" spans="12:12">
      <c r="L162" s="10"/>
    </row>
    <row r="163" spans="12:12">
      <c r="L163" s="10"/>
    </row>
    <row r="164" spans="12:12">
      <c r="L164" s="10"/>
    </row>
    <row r="165" spans="12:12">
      <c r="L165" s="10"/>
    </row>
    <row r="166" spans="12:12">
      <c r="L166" s="10"/>
    </row>
    <row r="167" spans="12:12">
      <c r="L167" s="10"/>
    </row>
    <row r="168" spans="12:12">
      <c r="L168" s="10"/>
    </row>
    <row r="169" spans="12:12">
      <c r="L169" s="10"/>
    </row>
    <row r="170" spans="12:12">
      <c r="L170" s="10"/>
    </row>
    <row r="171" spans="12:12">
      <c r="L171" s="10"/>
    </row>
    <row r="172" spans="12:12">
      <c r="L172" s="10"/>
    </row>
    <row r="173" spans="12:12">
      <c r="L173" s="10"/>
    </row>
    <row r="174" spans="12:12">
      <c r="L174" s="10"/>
    </row>
    <row r="175" spans="12:12">
      <c r="L175" s="10"/>
    </row>
    <row r="176" spans="12:12">
      <c r="L176" s="10"/>
    </row>
    <row r="177" spans="12:12">
      <c r="L177" s="10"/>
    </row>
    <row r="178" spans="12:12">
      <c r="L178" s="10"/>
    </row>
    <row r="179" spans="12:12">
      <c r="L179" s="10"/>
    </row>
    <row r="180" spans="12:12">
      <c r="L180" s="10"/>
    </row>
    <row r="181" spans="12:12">
      <c r="L181" s="10"/>
    </row>
    <row r="182" spans="12:12">
      <c r="L182" s="10"/>
    </row>
    <row r="183" spans="12:12">
      <c r="L183" s="10"/>
    </row>
    <row r="184" spans="12:12">
      <c r="L184" s="10"/>
    </row>
    <row r="185" spans="12:12">
      <c r="L185" s="10"/>
    </row>
    <row r="186" spans="12:12">
      <c r="L186" s="10"/>
    </row>
    <row r="187" spans="12:12">
      <c r="L187" s="10"/>
    </row>
    <row r="188" spans="12:12">
      <c r="L188" s="10"/>
    </row>
    <row r="189" spans="12:12">
      <c r="L189" s="10"/>
    </row>
    <row r="190" spans="12:12">
      <c r="L190" s="10"/>
    </row>
    <row r="191" spans="12:12">
      <c r="L191" s="10"/>
    </row>
    <row r="192" spans="12:12">
      <c r="L192" s="10"/>
    </row>
    <row r="193" spans="12:12">
      <c r="L193" s="10"/>
    </row>
    <row r="194" spans="12:12">
      <c r="L194" s="10"/>
    </row>
    <row r="195" spans="12:12">
      <c r="L195" s="10"/>
    </row>
    <row r="196" spans="12:12">
      <c r="L196" s="10"/>
    </row>
    <row r="197" spans="12:12">
      <c r="L197" s="10"/>
    </row>
    <row r="198" spans="12:12">
      <c r="L198" s="10"/>
    </row>
    <row r="199" spans="12:12">
      <c r="L199" s="10"/>
    </row>
    <row r="200" spans="12:12">
      <c r="L200" s="10"/>
    </row>
    <row r="201" spans="12:12">
      <c r="L201" s="10"/>
    </row>
    <row r="202" spans="12:12">
      <c r="L202" s="10"/>
    </row>
    <row r="203" spans="12:12">
      <c r="L203" s="10"/>
    </row>
    <row r="204" spans="12:12">
      <c r="L204" s="10"/>
    </row>
    <row r="205" spans="12:12">
      <c r="L205" s="10"/>
    </row>
    <row r="206" spans="12:12">
      <c r="L206" s="10"/>
    </row>
    <row r="207" spans="12:12">
      <c r="L207" s="10"/>
    </row>
    <row r="208" spans="12:12">
      <c r="L208" s="10"/>
    </row>
    <row r="209" spans="12:12">
      <c r="L209" s="10"/>
    </row>
    <row r="210" spans="12:12">
      <c r="L210" s="10"/>
    </row>
    <row r="211" spans="12:12">
      <c r="L211" s="10"/>
    </row>
    <row r="212" spans="12:12">
      <c r="L212" s="10"/>
    </row>
    <row r="213" spans="12:12">
      <c r="L213" s="10"/>
    </row>
    <row r="214" spans="12:12">
      <c r="L214" s="10"/>
    </row>
    <row r="215" spans="12:12">
      <c r="L215" s="10"/>
    </row>
    <row r="216" spans="12:12">
      <c r="L216" s="10"/>
    </row>
    <row r="217" spans="12:12">
      <c r="L217" s="10"/>
    </row>
    <row r="218" spans="12:12">
      <c r="L218" s="10"/>
    </row>
    <row r="219" spans="12:12">
      <c r="L219" s="10"/>
    </row>
    <row r="220" spans="12:12">
      <c r="L220" s="10"/>
    </row>
    <row r="221" spans="12:12">
      <c r="L221" s="10"/>
    </row>
    <row r="222" spans="12:12">
      <c r="L222" s="10"/>
    </row>
    <row r="223" spans="12:12">
      <c r="L223" s="10"/>
    </row>
    <row r="224" spans="12:12">
      <c r="L224" s="10"/>
    </row>
    <row r="225" spans="12:12">
      <c r="L225" s="10"/>
    </row>
    <row r="226" spans="12:12">
      <c r="L226" s="10"/>
    </row>
    <row r="227" spans="12:12">
      <c r="L227" s="10"/>
    </row>
    <row r="228" spans="12:12">
      <c r="L228" s="10"/>
    </row>
    <row r="229" spans="12:12">
      <c r="L229" s="10"/>
    </row>
    <row r="230" spans="12:12">
      <c r="L230" s="10"/>
    </row>
    <row r="231" spans="12:12">
      <c r="L231" s="10"/>
    </row>
    <row r="232" spans="12:12">
      <c r="L232" s="10"/>
    </row>
    <row r="233" spans="12:12">
      <c r="L233" s="10"/>
    </row>
    <row r="234" spans="12:12">
      <c r="L234" s="10"/>
    </row>
    <row r="235" spans="12:12">
      <c r="L235" s="10"/>
    </row>
    <row r="236" spans="12:12">
      <c r="L236" s="10"/>
    </row>
    <row r="237" spans="12:12">
      <c r="L237" s="10"/>
    </row>
    <row r="238" spans="12:12">
      <c r="L238" s="10"/>
    </row>
    <row r="239" spans="12:12">
      <c r="L239" s="10"/>
    </row>
    <row r="240" spans="12:12">
      <c r="L240" s="10"/>
    </row>
    <row r="241" spans="12:12">
      <c r="L241" s="10"/>
    </row>
    <row r="242" spans="12:12">
      <c r="L242" s="10"/>
    </row>
    <row r="243" spans="12:12">
      <c r="L243" s="10"/>
    </row>
    <row r="244" spans="12:12">
      <c r="L244" s="10"/>
    </row>
    <row r="245" spans="12:12">
      <c r="L245" s="10"/>
    </row>
    <row r="246" spans="12:12">
      <c r="L246" s="10"/>
    </row>
    <row r="247" spans="12:12">
      <c r="L247" s="10"/>
    </row>
    <row r="248" spans="12:12">
      <c r="L248" s="10"/>
    </row>
    <row r="249" spans="12:12">
      <c r="L249" s="10"/>
    </row>
    <row r="250" spans="12:12">
      <c r="L250" s="10"/>
    </row>
    <row r="251" spans="12:12">
      <c r="L251" s="10"/>
    </row>
    <row r="252" spans="12:12">
      <c r="L252" s="10"/>
    </row>
    <row r="253" spans="12:12">
      <c r="L253" s="10"/>
    </row>
    <row r="254" spans="12:12">
      <c r="L254" s="10"/>
    </row>
    <row r="255" spans="12:12">
      <c r="L255" s="10"/>
    </row>
    <row r="256" spans="12:12">
      <c r="L256" s="10"/>
    </row>
    <row r="257" spans="12:12">
      <c r="L257" s="10"/>
    </row>
    <row r="258" spans="12:12">
      <c r="L258" s="10"/>
    </row>
    <row r="259" spans="12:12">
      <c r="L259" s="10"/>
    </row>
    <row r="260" spans="12:12">
      <c r="L260" s="10"/>
    </row>
    <row r="261" spans="12:12">
      <c r="L261" s="10"/>
    </row>
    <row r="262" spans="12:12">
      <c r="L262" s="10"/>
    </row>
    <row r="263" spans="12:12">
      <c r="L263" s="10"/>
    </row>
    <row r="264" spans="12:12">
      <c r="L264" s="10"/>
    </row>
    <row r="265" spans="12:12">
      <c r="L265" s="10"/>
    </row>
    <row r="266" spans="12:12">
      <c r="L266" s="10"/>
    </row>
    <row r="267" spans="12:12">
      <c r="L267" s="10"/>
    </row>
    <row r="268" spans="12:12">
      <c r="L268" s="10"/>
    </row>
    <row r="269" spans="12:12">
      <c r="L269" s="10"/>
    </row>
    <row r="270" spans="12:12">
      <c r="L270" s="10"/>
    </row>
    <row r="271" spans="12:12">
      <c r="L271" s="10"/>
    </row>
    <row r="272" spans="12:12">
      <c r="L272" s="10"/>
    </row>
    <row r="273" spans="12:12">
      <c r="L273" s="10"/>
    </row>
    <row r="274" spans="12:12">
      <c r="L274" s="10"/>
    </row>
    <row r="275" spans="12:12">
      <c r="L275" s="10"/>
    </row>
    <row r="276" spans="12:12">
      <c r="L276" s="10"/>
    </row>
    <row r="277" spans="12:12">
      <c r="L277" s="10"/>
    </row>
    <row r="278" spans="12:12">
      <c r="L278" s="10"/>
    </row>
    <row r="279" spans="12:12">
      <c r="L279" s="10"/>
    </row>
    <row r="280" spans="12:12">
      <c r="L280" s="10"/>
    </row>
    <row r="281" spans="12:12">
      <c r="L281" s="10"/>
    </row>
    <row r="282" spans="12:12">
      <c r="L282" s="10"/>
    </row>
    <row r="283" spans="12:12">
      <c r="L283" s="10"/>
    </row>
    <row r="284" spans="12:12">
      <c r="L284" s="10"/>
    </row>
    <row r="285" spans="12:12">
      <c r="L285" s="10"/>
    </row>
    <row r="286" spans="12:12">
      <c r="L286" s="10"/>
    </row>
    <row r="287" spans="12:12">
      <c r="L287" s="10"/>
    </row>
    <row r="288" spans="12:12">
      <c r="L288" s="10"/>
    </row>
    <row r="289" spans="12:12">
      <c r="L289" s="10"/>
    </row>
    <row r="290" spans="12:12">
      <c r="L290" s="10"/>
    </row>
    <row r="291" spans="12:12">
      <c r="L291" s="10"/>
    </row>
    <row r="292" spans="12:12">
      <c r="L292" s="10"/>
    </row>
    <row r="293" spans="12:12">
      <c r="L293" s="10"/>
    </row>
    <row r="294" spans="12:12">
      <c r="L294" s="10"/>
    </row>
    <row r="295" spans="12:12">
      <c r="L295" s="10"/>
    </row>
    <row r="296" spans="12:12">
      <c r="L296" s="10"/>
    </row>
    <row r="297" spans="12:12">
      <c r="L297" s="10"/>
    </row>
    <row r="298" spans="12:12">
      <c r="L298" s="10"/>
    </row>
    <row r="299" spans="12:12">
      <c r="L299" s="10"/>
    </row>
    <row r="300" spans="12:12">
      <c r="L300" s="10"/>
    </row>
    <row r="301" spans="12:12">
      <c r="L301" s="10"/>
    </row>
    <row r="302" spans="12:12">
      <c r="L302" s="10"/>
    </row>
    <row r="303" spans="12:12">
      <c r="L303" s="10"/>
    </row>
    <row r="304" spans="12:12">
      <c r="L304" s="10"/>
    </row>
    <row r="305" spans="12:12">
      <c r="L305" s="10"/>
    </row>
    <row r="306" spans="12:12">
      <c r="L306" s="10"/>
    </row>
    <row r="307" spans="12:12">
      <c r="L307" s="10"/>
    </row>
    <row r="308" spans="12:12">
      <c r="L308" s="10"/>
    </row>
    <row r="309" spans="12:12">
      <c r="L309" s="10"/>
    </row>
    <row r="310" spans="12:12">
      <c r="L310" s="10"/>
    </row>
    <row r="311" spans="12:12">
      <c r="L311" s="10"/>
    </row>
    <row r="312" spans="12:12">
      <c r="L312" s="10"/>
    </row>
    <row r="313" spans="12:12">
      <c r="L313" s="10"/>
    </row>
    <row r="314" spans="12:12">
      <c r="L314" s="10"/>
    </row>
    <row r="315" spans="12:12">
      <c r="L315" s="10"/>
    </row>
    <row r="316" spans="12:12">
      <c r="L316" s="10"/>
    </row>
    <row r="317" spans="12:12">
      <c r="L317" s="10"/>
    </row>
    <row r="318" spans="12:12">
      <c r="L318" s="10"/>
    </row>
    <row r="319" spans="12:12">
      <c r="L319" s="10"/>
    </row>
    <row r="320" spans="12:12">
      <c r="L320" s="10"/>
    </row>
    <row r="321" spans="12:12">
      <c r="L321" s="10"/>
    </row>
    <row r="322" spans="12:12">
      <c r="L322" s="10"/>
    </row>
    <row r="323" spans="12:12">
      <c r="L323" s="10"/>
    </row>
    <row r="324" spans="12:12">
      <c r="L324" s="10"/>
    </row>
    <row r="325" spans="12:12">
      <c r="L325" s="10"/>
    </row>
    <row r="326" spans="12:12">
      <c r="L326" s="10"/>
    </row>
    <row r="327" spans="12:12">
      <c r="L327" s="10"/>
    </row>
    <row r="328" spans="12:12">
      <c r="L328" s="10"/>
    </row>
    <row r="329" spans="12:12">
      <c r="L329" s="10"/>
    </row>
    <row r="330" spans="12:12">
      <c r="L330" s="10"/>
    </row>
    <row r="331" spans="12:12">
      <c r="L331" s="10"/>
    </row>
    <row r="332" spans="12:12">
      <c r="L332" s="10"/>
    </row>
    <row r="333" spans="12:12">
      <c r="L333" s="10"/>
    </row>
    <row r="334" spans="12:12">
      <c r="L334" s="10"/>
    </row>
    <row r="335" spans="12:12">
      <c r="L335" s="10"/>
    </row>
    <row r="336" spans="12:12">
      <c r="L336" s="10"/>
    </row>
    <row r="337" spans="12:12">
      <c r="L337" s="10"/>
    </row>
    <row r="338" spans="12:12">
      <c r="L338" s="10"/>
    </row>
    <row r="339" spans="12:12">
      <c r="L339" s="10"/>
    </row>
    <row r="340" spans="12:12">
      <c r="L340" s="10"/>
    </row>
    <row r="341" spans="12:12">
      <c r="L341" s="10"/>
    </row>
    <row r="342" spans="12:12">
      <c r="L342" s="10"/>
    </row>
    <row r="343" spans="12:12">
      <c r="L343" s="10"/>
    </row>
    <row r="344" spans="12:12">
      <c r="L344" s="10"/>
    </row>
    <row r="345" spans="12:12">
      <c r="L345" s="10"/>
    </row>
    <row r="346" spans="12:12">
      <c r="L346" s="10"/>
    </row>
    <row r="347" spans="12:12">
      <c r="L347" s="10"/>
    </row>
    <row r="348" spans="12:12">
      <c r="L348" s="10"/>
    </row>
    <row r="349" spans="12:12">
      <c r="L349" s="10"/>
    </row>
    <row r="350" spans="12:12">
      <c r="L350" s="10"/>
    </row>
    <row r="351" spans="12:12">
      <c r="L351" s="10"/>
    </row>
    <row r="352" spans="12:12">
      <c r="L352" s="10"/>
    </row>
    <row r="353" spans="12:12">
      <c r="L353" s="10"/>
    </row>
    <row r="354" spans="12:12">
      <c r="L354" s="10"/>
    </row>
    <row r="355" spans="12:12">
      <c r="L355" s="10"/>
    </row>
    <row r="356" spans="12:12">
      <c r="L356" s="10"/>
    </row>
    <row r="357" spans="12:12">
      <c r="L357" s="10"/>
    </row>
    <row r="358" spans="12:12">
      <c r="L358" s="10"/>
    </row>
    <row r="359" spans="12:12">
      <c r="L359" s="10"/>
    </row>
    <row r="360" spans="12:12">
      <c r="L360" s="10"/>
    </row>
    <row r="361" spans="12:12">
      <c r="L361" s="10"/>
    </row>
    <row r="362" spans="12:12">
      <c r="L362" s="10"/>
    </row>
    <row r="363" spans="12:12">
      <c r="L363" s="10"/>
    </row>
    <row r="364" spans="12:12">
      <c r="L364" s="10"/>
    </row>
    <row r="365" spans="12:12">
      <c r="L365" s="10"/>
    </row>
    <row r="366" spans="12:12">
      <c r="L366" s="10"/>
    </row>
    <row r="367" spans="12:12">
      <c r="L367" s="10"/>
    </row>
    <row r="368" spans="12:12">
      <c r="L368" s="10"/>
    </row>
    <row r="369" spans="12:12">
      <c r="L369" s="10"/>
    </row>
    <row r="370" spans="12:12">
      <c r="L370" s="10"/>
    </row>
    <row r="371" spans="12:12">
      <c r="L371" s="10"/>
    </row>
    <row r="372" spans="12:12">
      <c r="L372" s="10"/>
    </row>
    <row r="373" spans="12:12">
      <c r="L373" s="10"/>
    </row>
    <row r="374" spans="12:12">
      <c r="L374" s="10"/>
    </row>
    <row r="375" spans="12:12">
      <c r="L375" s="10"/>
    </row>
    <row r="376" spans="12:12">
      <c r="L376" s="10"/>
    </row>
    <row r="377" spans="12:12">
      <c r="L377" s="10"/>
    </row>
    <row r="378" spans="12:12">
      <c r="L378" s="10"/>
    </row>
    <row r="379" spans="12:12">
      <c r="L379" s="10"/>
    </row>
    <row r="380" spans="12:12">
      <c r="L380" s="10"/>
    </row>
    <row r="381" spans="12:12">
      <c r="L381" s="10"/>
    </row>
    <row r="382" spans="12:12">
      <c r="L382" s="10"/>
    </row>
    <row r="383" spans="12:12">
      <c r="L383" s="10"/>
    </row>
    <row r="384" spans="12:12">
      <c r="L384" s="10"/>
    </row>
    <row r="385" spans="12:12">
      <c r="L385" s="10"/>
    </row>
    <row r="386" spans="12:12">
      <c r="L386" s="10"/>
    </row>
    <row r="387" spans="12:12">
      <c r="L387" s="10"/>
    </row>
    <row r="388" spans="12:12">
      <c r="L388" s="10"/>
    </row>
    <row r="389" spans="12:12">
      <c r="L389" s="10"/>
    </row>
    <row r="390" spans="12:12">
      <c r="L390" s="10"/>
    </row>
    <row r="391" spans="12:12">
      <c r="L391" s="10"/>
    </row>
    <row r="392" spans="12:12">
      <c r="L392" s="10"/>
    </row>
    <row r="393" spans="12:12">
      <c r="L393" s="10"/>
    </row>
    <row r="394" spans="12:12">
      <c r="L394" s="10"/>
    </row>
    <row r="395" spans="12:12">
      <c r="L395" s="10"/>
    </row>
    <row r="396" spans="12:12">
      <c r="L396" s="10"/>
    </row>
    <row r="397" spans="12:12">
      <c r="L397" s="10"/>
    </row>
    <row r="398" spans="12:12">
      <c r="L398" s="10"/>
    </row>
    <row r="399" spans="12:12">
      <c r="L399" s="10"/>
    </row>
    <row r="400" spans="12:12">
      <c r="L400" s="10"/>
    </row>
    <row r="401" spans="12:12">
      <c r="L401" s="10"/>
    </row>
    <row r="402" spans="12:12">
      <c r="L402" s="10"/>
    </row>
    <row r="403" spans="12:12">
      <c r="L403" s="10"/>
    </row>
    <row r="404" spans="12:12">
      <c r="L404" s="10"/>
    </row>
    <row r="405" spans="12:12">
      <c r="L405" s="10"/>
    </row>
    <row r="406" spans="12:12">
      <c r="L406" s="10"/>
    </row>
    <row r="407" spans="12:12">
      <c r="L407" s="10"/>
    </row>
    <row r="408" spans="12:12">
      <c r="L408" s="10"/>
    </row>
    <row r="409" spans="12:12">
      <c r="L409" s="10"/>
    </row>
    <row r="410" spans="12:12">
      <c r="L410" s="10"/>
    </row>
    <row r="411" spans="12:12">
      <c r="L411" s="10"/>
    </row>
    <row r="412" spans="12:12">
      <c r="L412" s="10"/>
    </row>
    <row r="413" spans="12:12">
      <c r="L413" s="10"/>
    </row>
    <row r="414" spans="12:12">
      <c r="L414" s="10"/>
    </row>
    <row r="415" spans="12:12">
      <c r="L415" s="10"/>
    </row>
    <row r="416" spans="12:12">
      <c r="L416" s="10"/>
    </row>
    <row r="417" spans="12:12">
      <c r="L417" s="10"/>
    </row>
    <row r="418" spans="12:12">
      <c r="L418" s="10"/>
    </row>
    <row r="419" spans="12:12">
      <c r="L419" s="10"/>
    </row>
    <row r="420" spans="12:12">
      <c r="L420" s="10"/>
    </row>
    <row r="421" spans="12:12">
      <c r="L421" s="10"/>
    </row>
    <row r="422" spans="12:12">
      <c r="L422" s="10"/>
    </row>
    <row r="423" spans="12:12">
      <c r="L423" s="10"/>
    </row>
    <row r="424" spans="12:12">
      <c r="L424" s="10"/>
    </row>
    <row r="425" spans="12:12">
      <c r="L425" s="10"/>
    </row>
    <row r="426" spans="12:12">
      <c r="L426" s="10"/>
    </row>
    <row r="427" spans="12:12">
      <c r="L427" s="10"/>
    </row>
    <row r="428" spans="12:12">
      <c r="L428" s="10"/>
    </row>
    <row r="429" spans="12:12">
      <c r="L429" s="10"/>
    </row>
    <row r="430" spans="12:12">
      <c r="L430" s="10"/>
    </row>
    <row r="431" spans="12:12">
      <c r="L431" s="10"/>
    </row>
    <row r="432" spans="12:12">
      <c r="L432" s="10"/>
    </row>
    <row r="433" spans="12:12">
      <c r="L433" s="10"/>
    </row>
    <row r="434" spans="12:12">
      <c r="L434" s="10"/>
    </row>
    <row r="435" spans="12:12">
      <c r="L435" s="10"/>
    </row>
    <row r="436" spans="12:12">
      <c r="L436" s="10"/>
    </row>
    <row r="437" spans="12:12">
      <c r="L437" s="10"/>
    </row>
    <row r="438" spans="12:12">
      <c r="L438" s="10"/>
    </row>
    <row r="439" spans="12:12">
      <c r="L439" s="10"/>
    </row>
    <row r="440" spans="12:12">
      <c r="L440" s="10"/>
    </row>
    <row r="441" spans="12:12">
      <c r="L441" s="10"/>
    </row>
    <row r="442" spans="12:12">
      <c r="L442" s="10"/>
    </row>
    <row r="443" spans="12:12">
      <c r="L443" s="10"/>
    </row>
    <row r="444" spans="12:12">
      <c r="L444" s="10"/>
    </row>
    <row r="445" spans="12:12">
      <c r="L445" s="10"/>
    </row>
    <row r="446" spans="12:12">
      <c r="L446" s="10"/>
    </row>
    <row r="447" spans="12:12">
      <c r="L447" s="10"/>
    </row>
    <row r="448" spans="12:12">
      <c r="L448" s="10"/>
    </row>
    <row r="449" spans="12:12">
      <c r="L449" s="10"/>
    </row>
    <row r="450" spans="12:12">
      <c r="L450" s="10"/>
    </row>
    <row r="451" spans="12:12">
      <c r="L451" s="10"/>
    </row>
    <row r="452" spans="12:12">
      <c r="L452" s="10"/>
    </row>
    <row r="453" spans="12:12">
      <c r="L453" s="10"/>
    </row>
    <row r="454" spans="12:12">
      <c r="L454" s="10"/>
    </row>
    <row r="455" spans="12:12">
      <c r="L455" s="10"/>
    </row>
    <row r="456" spans="12:12">
      <c r="L456" s="10"/>
    </row>
    <row r="457" spans="12:12">
      <c r="L457" s="10"/>
    </row>
    <row r="458" spans="12:12">
      <c r="L458" s="10"/>
    </row>
    <row r="459" spans="12:12">
      <c r="L459" s="10"/>
    </row>
    <row r="460" spans="12:12">
      <c r="L460" s="10"/>
    </row>
    <row r="461" spans="12:12">
      <c r="L461" s="10"/>
    </row>
    <row r="462" spans="12:12">
      <c r="L462" s="10"/>
    </row>
    <row r="463" spans="12:12">
      <c r="L463" s="10"/>
    </row>
    <row r="464" spans="12:12">
      <c r="L464" s="10"/>
    </row>
    <row r="465" spans="12:12">
      <c r="L465" s="10"/>
    </row>
    <row r="466" spans="12:12">
      <c r="L466" s="10"/>
    </row>
    <row r="467" spans="12:12">
      <c r="L467" s="10"/>
    </row>
    <row r="468" spans="12:12">
      <c r="L468" s="10"/>
    </row>
    <row r="469" spans="12:12">
      <c r="L469" s="10"/>
    </row>
    <row r="470" spans="12:12">
      <c r="L470" s="10"/>
    </row>
    <row r="471" spans="12:12">
      <c r="L471" s="10"/>
    </row>
    <row r="472" spans="12:12">
      <c r="L472" s="10"/>
    </row>
    <row r="473" spans="12:12">
      <c r="L473" s="10"/>
    </row>
    <row r="474" spans="12:12">
      <c r="L474" s="10"/>
    </row>
    <row r="475" spans="12:12">
      <c r="L475" s="10"/>
    </row>
    <row r="476" spans="12:12">
      <c r="L476" s="10"/>
    </row>
    <row r="477" spans="12:12">
      <c r="L477" s="10"/>
    </row>
    <row r="478" spans="12:12">
      <c r="L478" s="10"/>
    </row>
    <row r="479" spans="12:12">
      <c r="L479" s="10"/>
    </row>
    <row r="480" spans="12:12">
      <c r="L480" s="10"/>
    </row>
    <row r="481" spans="12:12">
      <c r="L481" s="10"/>
    </row>
    <row r="482" spans="12:12">
      <c r="L482" s="10"/>
    </row>
    <row r="483" spans="12:12">
      <c r="L483" s="10"/>
    </row>
    <row r="484" spans="12:12">
      <c r="L484" s="10"/>
    </row>
    <row r="485" spans="12:12">
      <c r="L485" s="10"/>
    </row>
    <row r="486" spans="12:12">
      <c r="L486" s="10"/>
    </row>
    <row r="487" spans="12:12">
      <c r="L487" s="10"/>
    </row>
    <row r="488" spans="12:12">
      <c r="L488" s="10"/>
    </row>
    <row r="489" spans="12:12">
      <c r="L489" s="10"/>
    </row>
    <row r="490" spans="12:12">
      <c r="L490" s="10"/>
    </row>
    <row r="491" spans="12:12">
      <c r="L491" s="10"/>
    </row>
    <row r="492" spans="12:12">
      <c r="L492" s="10"/>
    </row>
    <row r="493" spans="12:12">
      <c r="L493" s="10"/>
    </row>
    <row r="494" spans="12:12">
      <c r="L494" s="10"/>
    </row>
    <row r="495" spans="12:12">
      <c r="L495" s="10"/>
    </row>
    <row r="496" spans="12:12">
      <c r="L496" s="10"/>
    </row>
    <row r="497" spans="12:12">
      <c r="L497" s="10"/>
    </row>
    <row r="498" spans="12:12">
      <c r="L498" s="10"/>
    </row>
    <row r="499" spans="12:12">
      <c r="L499" s="10"/>
    </row>
    <row r="500" spans="12:12">
      <c r="L500" s="10"/>
    </row>
    <row r="501" spans="12:12">
      <c r="L501" s="10"/>
    </row>
    <row r="502" spans="12:12">
      <c r="L502" s="10"/>
    </row>
    <row r="503" spans="12:12">
      <c r="L503" s="10"/>
    </row>
    <row r="504" spans="12:12">
      <c r="L504" s="10"/>
    </row>
    <row r="505" spans="12:12">
      <c r="L505" s="10"/>
    </row>
    <row r="506" spans="12:12">
      <c r="L506" s="10"/>
    </row>
    <row r="507" spans="12:12">
      <c r="L507" s="10"/>
    </row>
    <row r="508" spans="12:12">
      <c r="L508" s="10"/>
    </row>
    <row r="509" spans="12:12">
      <c r="L509" s="10"/>
    </row>
    <row r="510" spans="12:12">
      <c r="L510" s="10"/>
    </row>
    <row r="511" spans="12:12">
      <c r="L511" s="10"/>
    </row>
    <row r="512" spans="12:12">
      <c r="L512" s="10"/>
    </row>
    <row r="513" spans="12:12">
      <c r="L513" s="10"/>
    </row>
    <row r="514" spans="12:12">
      <c r="L514" s="10"/>
    </row>
    <row r="515" spans="12:12">
      <c r="L515" s="10"/>
    </row>
    <row r="516" spans="12:12">
      <c r="L516" s="10"/>
    </row>
    <row r="517" spans="12:12">
      <c r="L517" s="10"/>
    </row>
    <row r="518" spans="12:12">
      <c r="L518" s="10"/>
    </row>
    <row r="519" spans="12:12">
      <c r="L519" s="10"/>
    </row>
    <row r="520" spans="12:12">
      <c r="L520" s="10"/>
    </row>
    <row r="521" spans="12:12">
      <c r="L521" s="10"/>
    </row>
    <row r="522" spans="12:12">
      <c r="L522" s="10"/>
    </row>
    <row r="523" spans="12:12">
      <c r="L523" s="10"/>
    </row>
    <row r="524" spans="12:12">
      <c r="L524" s="10"/>
    </row>
    <row r="525" spans="12:12">
      <c r="L525" s="10"/>
    </row>
    <row r="526" spans="12:12">
      <c r="L526" s="10"/>
    </row>
    <row r="527" spans="12:12">
      <c r="L527" s="10"/>
    </row>
    <row r="528" spans="12:12">
      <c r="L528" s="10"/>
    </row>
    <row r="529" spans="12:12">
      <c r="L529" s="10"/>
    </row>
    <row r="530" spans="12:12">
      <c r="L530" s="10"/>
    </row>
    <row r="531" spans="12:12">
      <c r="L531" s="10"/>
    </row>
    <row r="532" spans="12:12">
      <c r="L532" s="10"/>
    </row>
    <row r="533" spans="12:12">
      <c r="L533" s="10"/>
    </row>
    <row r="534" spans="12:12">
      <c r="L534" s="10"/>
    </row>
    <row r="535" spans="12:12">
      <c r="L535" s="10"/>
    </row>
    <row r="536" spans="12:12">
      <c r="L536" s="10"/>
    </row>
    <row r="537" spans="12:12">
      <c r="L537" s="10"/>
    </row>
    <row r="538" spans="12:12">
      <c r="L538" s="10"/>
    </row>
    <row r="539" spans="12:12">
      <c r="L539" s="10"/>
    </row>
    <row r="540" spans="12:12">
      <c r="L540" s="10"/>
    </row>
    <row r="541" spans="12:12">
      <c r="L541" s="10"/>
    </row>
    <row r="542" spans="12:12">
      <c r="L542" s="10"/>
    </row>
    <row r="543" spans="12:12">
      <c r="L543" s="10"/>
    </row>
    <row r="544" spans="12:12">
      <c r="L544" s="10"/>
    </row>
    <row r="545" spans="12:12">
      <c r="L545" s="10"/>
    </row>
    <row r="546" spans="12:12">
      <c r="L546" s="10"/>
    </row>
    <row r="547" spans="12:12">
      <c r="L547" s="10"/>
    </row>
    <row r="548" spans="12:12">
      <c r="L548" s="10"/>
    </row>
    <row r="549" spans="12:12">
      <c r="L549" s="10"/>
    </row>
    <row r="550" spans="12:12">
      <c r="L550" s="10"/>
    </row>
    <row r="551" spans="12:12">
      <c r="L551" s="10"/>
    </row>
    <row r="552" spans="12:12">
      <c r="L552" s="10"/>
    </row>
    <row r="553" spans="12:12">
      <c r="L553" s="10"/>
    </row>
    <row r="554" spans="12:12">
      <c r="L554" s="10"/>
    </row>
    <row r="555" spans="12:12">
      <c r="L555" s="10"/>
    </row>
    <row r="556" spans="12:12">
      <c r="L556" s="10"/>
    </row>
    <row r="557" spans="12:12">
      <c r="L557" s="10"/>
    </row>
    <row r="558" spans="12:12">
      <c r="L558" s="10"/>
    </row>
    <row r="559" spans="12:12">
      <c r="L559" s="10"/>
    </row>
    <row r="560" spans="12:12">
      <c r="L560" s="10"/>
    </row>
    <row r="561" spans="12:12">
      <c r="L561" s="10"/>
    </row>
    <row r="562" spans="12:12">
      <c r="L562" s="10"/>
    </row>
    <row r="563" spans="12:12">
      <c r="L563" s="10"/>
    </row>
    <row r="564" spans="12:12">
      <c r="L564" s="10"/>
    </row>
    <row r="565" spans="12:12">
      <c r="L565" s="10"/>
    </row>
    <row r="566" spans="12:12">
      <c r="L566" s="10"/>
    </row>
    <row r="567" spans="12:12">
      <c r="L567" s="10"/>
    </row>
    <row r="568" spans="12:12">
      <c r="L568" s="10"/>
    </row>
    <row r="569" spans="12:12">
      <c r="L569" s="10"/>
    </row>
    <row r="570" spans="12:12">
      <c r="L570" s="10"/>
    </row>
    <row r="571" spans="12:12">
      <c r="L571" s="10"/>
    </row>
    <row r="572" spans="12:12">
      <c r="L572" s="10"/>
    </row>
    <row r="573" spans="12:12">
      <c r="L573" s="10"/>
    </row>
    <row r="574" spans="12:12">
      <c r="L574" s="10"/>
    </row>
    <row r="575" spans="12:12">
      <c r="L575" s="10"/>
    </row>
    <row r="576" spans="12:12">
      <c r="L576" s="10"/>
    </row>
    <row r="577" spans="12:12">
      <c r="L577" s="10"/>
    </row>
    <row r="578" spans="12:12">
      <c r="L578" s="10"/>
    </row>
    <row r="579" spans="12:12">
      <c r="L579" s="10"/>
    </row>
    <row r="580" spans="12:12">
      <c r="L580" s="10"/>
    </row>
    <row r="581" spans="12:12">
      <c r="L581" s="10"/>
    </row>
    <row r="582" spans="12:12">
      <c r="L582" s="10"/>
    </row>
    <row r="583" spans="12:12">
      <c r="L583" s="10"/>
    </row>
    <row r="584" spans="12:12">
      <c r="L584" s="10"/>
    </row>
    <row r="585" spans="12:12">
      <c r="L585" s="10"/>
    </row>
    <row r="586" spans="12:12">
      <c r="L586" s="10"/>
    </row>
    <row r="587" spans="12:12">
      <c r="L587" s="10"/>
    </row>
    <row r="588" spans="12:12">
      <c r="L588" s="10"/>
    </row>
    <row r="589" spans="12:12">
      <c r="L589" s="10"/>
    </row>
    <row r="590" spans="12:12">
      <c r="L590" s="10"/>
    </row>
    <row r="591" spans="12:12">
      <c r="L591" s="10"/>
    </row>
    <row r="592" spans="12:12">
      <c r="L592" s="10"/>
    </row>
    <row r="593" spans="12:12">
      <c r="L593" s="10"/>
    </row>
    <row r="594" spans="12:12">
      <c r="L594" s="10"/>
    </row>
    <row r="595" spans="12:12">
      <c r="L595" s="10"/>
    </row>
    <row r="596" spans="12:12">
      <c r="L596" s="10"/>
    </row>
    <row r="597" spans="12:12">
      <c r="L597" s="10"/>
    </row>
    <row r="598" spans="12:12">
      <c r="L598" s="10"/>
    </row>
    <row r="599" spans="12:12">
      <c r="L599" s="10"/>
    </row>
    <row r="600" spans="12:12">
      <c r="L600" s="10"/>
    </row>
    <row r="601" spans="12:12">
      <c r="L601" s="10"/>
    </row>
    <row r="602" spans="12:12">
      <c r="L602" s="10"/>
    </row>
    <row r="603" spans="12:12">
      <c r="L603" s="10"/>
    </row>
    <row r="604" spans="12:12">
      <c r="L604" s="10"/>
    </row>
    <row r="605" spans="12:12">
      <c r="L605" s="10"/>
    </row>
    <row r="606" spans="12:12">
      <c r="L606" s="10"/>
    </row>
    <row r="607" spans="12:12">
      <c r="L607" s="10"/>
    </row>
    <row r="608" spans="12:12">
      <c r="L608" s="10"/>
    </row>
    <row r="609" spans="12:12">
      <c r="L609" s="10"/>
    </row>
    <row r="610" spans="12:12">
      <c r="L610" s="10"/>
    </row>
    <row r="611" spans="12:12">
      <c r="L611" s="10"/>
    </row>
    <row r="612" spans="12:12">
      <c r="L612" s="10"/>
    </row>
    <row r="613" spans="12:12">
      <c r="L613" s="10"/>
    </row>
    <row r="614" spans="12:12">
      <c r="L614" s="10"/>
    </row>
    <row r="615" spans="12:12">
      <c r="L615" s="10"/>
    </row>
    <row r="616" spans="12:12">
      <c r="L616" s="10"/>
    </row>
    <row r="617" spans="12:12">
      <c r="L617" s="10"/>
    </row>
    <row r="618" spans="12:12">
      <c r="L618" s="10"/>
    </row>
    <row r="619" spans="12:12">
      <c r="L619" s="10"/>
    </row>
    <row r="620" spans="12:12">
      <c r="L620" s="10"/>
    </row>
    <row r="621" spans="12:12">
      <c r="L621" s="10"/>
    </row>
    <row r="622" spans="12:12">
      <c r="L622" s="10"/>
    </row>
    <row r="623" spans="12:12">
      <c r="L623" s="10"/>
    </row>
    <row r="624" spans="12:12">
      <c r="L624" s="10"/>
    </row>
    <row r="625" spans="12:12">
      <c r="L625" s="10"/>
    </row>
    <row r="626" spans="12:12">
      <c r="L626" s="10"/>
    </row>
    <row r="627" spans="12:12">
      <c r="L627" s="10"/>
    </row>
    <row r="628" spans="12:12">
      <c r="L628" s="10"/>
    </row>
    <row r="629" spans="12:12">
      <c r="L629" s="10"/>
    </row>
    <row r="630" spans="12:12">
      <c r="L630" s="10"/>
    </row>
    <row r="631" spans="12:12">
      <c r="L631" s="10"/>
    </row>
    <row r="632" spans="12:12">
      <c r="L632" s="10"/>
    </row>
    <row r="633" spans="12:12">
      <c r="L633" s="10"/>
    </row>
    <row r="634" spans="12:12">
      <c r="L634" s="10"/>
    </row>
    <row r="635" spans="12:12">
      <c r="L635" s="10"/>
    </row>
    <row r="636" spans="12:12">
      <c r="L636" s="10"/>
    </row>
    <row r="637" spans="12:12">
      <c r="L637" s="10"/>
    </row>
    <row r="638" spans="12:12">
      <c r="L638" s="10"/>
    </row>
    <row r="639" spans="12:12">
      <c r="L639" s="10"/>
    </row>
    <row r="640" spans="12:12">
      <c r="L640" s="10"/>
    </row>
    <row r="641" spans="12:12">
      <c r="L641" s="10"/>
    </row>
    <row r="642" spans="12:12">
      <c r="L642" s="10"/>
    </row>
    <row r="643" spans="12:12">
      <c r="L643" s="10"/>
    </row>
    <row r="644" spans="12:12">
      <c r="L644" s="10"/>
    </row>
    <row r="645" spans="12:12">
      <c r="L645" s="10"/>
    </row>
    <row r="646" spans="12:12">
      <c r="L646" s="10"/>
    </row>
    <row r="647" spans="12:12">
      <c r="L647" s="10"/>
    </row>
    <row r="648" spans="12:12">
      <c r="L648" s="10"/>
    </row>
    <row r="649" spans="12:12">
      <c r="L649" s="10"/>
    </row>
    <row r="650" spans="12:12">
      <c r="L650" s="10"/>
    </row>
    <row r="651" spans="12:12">
      <c r="L651" s="10"/>
    </row>
    <row r="652" spans="12:12">
      <c r="L652" s="10"/>
    </row>
    <row r="653" spans="12:12">
      <c r="L653" s="10"/>
    </row>
    <row r="654" spans="12:12">
      <c r="L654" s="10"/>
    </row>
    <row r="655" spans="12:12">
      <c r="L655" s="10"/>
    </row>
    <row r="656" spans="12:12">
      <c r="L656" s="10"/>
    </row>
    <row r="657" spans="12:12">
      <c r="L657" s="10"/>
    </row>
    <row r="658" spans="12:12">
      <c r="L658" s="10"/>
    </row>
    <row r="659" spans="12:12">
      <c r="L659" s="10"/>
    </row>
    <row r="660" spans="12:12">
      <c r="L660" s="10"/>
    </row>
    <row r="661" spans="12:12">
      <c r="L661" s="10"/>
    </row>
    <row r="662" spans="12:12">
      <c r="L662" s="10"/>
    </row>
    <row r="663" spans="12:12">
      <c r="L663" s="10"/>
    </row>
    <row r="664" spans="12:12">
      <c r="L664" s="10"/>
    </row>
    <row r="665" spans="12:12">
      <c r="L665" s="10"/>
    </row>
    <row r="666" spans="12:12">
      <c r="L666" s="10"/>
    </row>
    <row r="667" spans="12:12">
      <c r="L667" s="10"/>
    </row>
    <row r="668" spans="12:12">
      <c r="L668" s="10"/>
    </row>
    <row r="669" spans="12:12">
      <c r="L669" s="10"/>
    </row>
    <row r="670" spans="12:12">
      <c r="L670" s="10"/>
    </row>
    <row r="671" spans="12:12">
      <c r="L671" s="10"/>
    </row>
    <row r="672" spans="12:12">
      <c r="L672" s="10"/>
    </row>
    <row r="673" spans="12:12">
      <c r="L673" s="10"/>
    </row>
    <row r="674" spans="12:12">
      <c r="L674" s="10"/>
    </row>
    <row r="675" spans="12:12">
      <c r="L675" s="10"/>
    </row>
    <row r="676" spans="12:12">
      <c r="L676" s="10"/>
    </row>
    <row r="677" spans="12:12">
      <c r="L677" s="10"/>
    </row>
    <row r="678" spans="12:12">
      <c r="L678" s="10"/>
    </row>
    <row r="679" spans="12:12">
      <c r="L679" s="10"/>
    </row>
    <row r="680" spans="12:12">
      <c r="L680" s="10"/>
    </row>
    <row r="681" spans="12:12">
      <c r="L681" s="10"/>
    </row>
    <row r="682" spans="12:12">
      <c r="L682" s="10"/>
    </row>
    <row r="683" spans="12:12">
      <c r="L683" s="10"/>
    </row>
    <row r="684" spans="12:12">
      <c r="L684" s="10"/>
    </row>
    <row r="685" spans="12:12">
      <c r="L685" s="10"/>
    </row>
    <row r="686" spans="12:12">
      <c r="L686" s="10"/>
    </row>
    <row r="687" spans="12:12">
      <c r="L687" s="10"/>
    </row>
    <row r="688" spans="12:12">
      <c r="L688" s="10"/>
    </row>
    <row r="689" spans="12:12">
      <c r="L689" s="10"/>
    </row>
    <row r="690" spans="12:12">
      <c r="L690" s="10"/>
    </row>
    <row r="691" spans="12:12">
      <c r="L691" s="10"/>
    </row>
    <row r="692" spans="12:12">
      <c r="L692" s="10"/>
    </row>
    <row r="693" spans="12:12">
      <c r="L693" s="10"/>
    </row>
    <row r="694" spans="12:12">
      <c r="L694" s="10"/>
    </row>
    <row r="695" spans="12:12">
      <c r="L695" s="10"/>
    </row>
    <row r="696" spans="12:12">
      <c r="L696" s="10"/>
    </row>
    <row r="697" spans="12:12">
      <c r="L697" s="10"/>
    </row>
    <row r="698" spans="12:12">
      <c r="L698" s="10"/>
    </row>
    <row r="699" spans="12:12">
      <c r="L699" s="10"/>
    </row>
    <row r="700" spans="12:12">
      <c r="L700" s="10"/>
    </row>
    <row r="701" spans="12:12">
      <c r="L701" s="10"/>
    </row>
    <row r="702" spans="12:12">
      <c r="L702" s="10"/>
    </row>
    <row r="703" spans="12:12">
      <c r="L703" s="10"/>
    </row>
    <row r="704" spans="12:12">
      <c r="L704" s="10"/>
    </row>
    <row r="705" spans="12:12">
      <c r="L705" s="10"/>
    </row>
    <row r="706" spans="12:12">
      <c r="L706" s="10"/>
    </row>
    <row r="707" spans="12:12">
      <c r="L707" s="10"/>
    </row>
    <row r="708" spans="12:12">
      <c r="L708" s="10"/>
    </row>
    <row r="709" spans="12:12">
      <c r="L709" s="10"/>
    </row>
    <row r="710" spans="12:12">
      <c r="L710" s="10"/>
    </row>
    <row r="711" spans="12:12">
      <c r="L711" s="10"/>
    </row>
    <row r="712" spans="12:12">
      <c r="L712" s="10"/>
    </row>
    <row r="713" spans="12:12">
      <c r="L713" s="10"/>
    </row>
    <row r="714" spans="12:12">
      <c r="L714" s="10"/>
    </row>
    <row r="715" spans="12:12">
      <c r="L715" s="10"/>
    </row>
    <row r="716" spans="12:12">
      <c r="L716" s="10"/>
    </row>
    <row r="717" spans="12:12">
      <c r="L717" s="10"/>
    </row>
    <row r="718" spans="12:12">
      <c r="L718" s="10"/>
    </row>
    <row r="719" spans="12:12">
      <c r="L719" s="10"/>
    </row>
    <row r="720" spans="12:12">
      <c r="L720" s="10"/>
    </row>
    <row r="721" spans="12:12">
      <c r="L721" s="10"/>
    </row>
    <row r="722" spans="12:12">
      <c r="L722" s="10"/>
    </row>
    <row r="723" spans="12:12">
      <c r="L723" s="10"/>
    </row>
    <row r="724" spans="12:12">
      <c r="L724" s="10"/>
    </row>
    <row r="725" spans="12:12">
      <c r="L725" s="10"/>
    </row>
    <row r="726" spans="12:12">
      <c r="L726" s="10"/>
    </row>
    <row r="727" spans="12:12">
      <c r="L727" s="10"/>
    </row>
    <row r="728" spans="12:12">
      <c r="L728" s="10"/>
    </row>
    <row r="729" spans="12:12">
      <c r="L729" s="10"/>
    </row>
    <row r="730" spans="12:12">
      <c r="L730" s="10"/>
    </row>
    <row r="731" spans="12:12">
      <c r="L731" s="10"/>
    </row>
    <row r="732" spans="12:12">
      <c r="L732" s="10"/>
    </row>
    <row r="733" spans="12:12">
      <c r="L733" s="10"/>
    </row>
    <row r="734" spans="12:12">
      <c r="L734" s="10"/>
    </row>
    <row r="735" spans="12:12">
      <c r="L735" s="10"/>
    </row>
    <row r="736" spans="12:12">
      <c r="L736" s="10"/>
    </row>
    <row r="737" spans="12:12">
      <c r="L737" s="10"/>
    </row>
    <row r="738" spans="12:12">
      <c r="L738" s="10"/>
    </row>
    <row r="739" spans="12:12">
      <c r="L739" s="10"/>
    </row>
    <row r="740" spans="12:12">
      <c r="L740" s="10"/>
    </row>
    <row r="741" spans="12:12">
      <c r="L741" s="10"/>
    </row>
    <row r="742" spans="12:12">
      <c r="L742" s="10"/>
    </row>
    <row r="743" spans="12:12">
      <c r="L743" s="10"/>
    </row>
    <row r="744" spans="12:12">
      <c r="L744" s="10"/>
    </row>
    <row r="745" spans="12:12">
      <c r="L745" s="10"/>
    </row>
    <row r="746" spans="12:12">
      <c r="L746" s="10"/>
    </row>
    <row r="747" spans="12:12">
      <c r="L747" s="10"/>
    </row>
    <row r="748" spans="12:12">
      <c r="L748" s="10"/>
    </row>
    <row r="749" spans="12:12">
      <c r="L749" s="10"/>
    </row>
    <row r="750" spans="12:12">
      <c r="L750" s="10"/>
    </row>
    <row r="751" spans="12:12">
      <c r="L751" s="10"/>
    </row>
    <row r="752" spans="12:12">
      <c r="L752" s="10"/>
    </row>
    <row r="753" spans="12:12">
      <c r="L753" s="10"/>
    </row>
    <row r="754" spans="12:12">
      <c r="L754" s="10"/>
    </row>
    <row r="755" spans="12:12">
      <c r="L755" s="10"/>
    </row>
    <row r="756" spans="12:12">
      <c r="L756" s="10"/>
    </row>
    <row r="757" spans="12:12">
      <c r="L757" s="10"/>
    </row>
    <row r="758" spans="12:12">
      <c r="L758" s="10"/>
    </row>
    <row r="759" spans="12:12">
      <c r="L759" s="10"/>
    </row>
    <row r="760" spans="12:12">
      <c r="L760" s="10"/>
    </row>
    <row r="761" spans="12:12">
      <c r="L761" s="10"/>
    </row>
    <row r="762" spans="12:12">
      <c r="L762" s="10"/>
    </row>
    <row r="763" spans="12:12">
      <c r="L763" s="10"/>
    </row>
    <row r="764" spans="12:12">
      <c r="L764" s="10"/>
    </row>
    <row r="765" spans="12:12">
      <c r="L765" s="10"/>
    </row>
    <row r="766" spans="12:12">
      <c r="L766" s="10"/>
    </row>
    <row r="767" spans="12:12">
      <c r="L767" s="10"/>
    </row>
    <row r="768" spans="12:12">
      <c r="L768" s="10"/>
    </row>
    <row r="769" spans="12:12">
      <c r="L769" s="10"/>
    </row>
    <row r="770" spans="12:12">
      <c r="L770" s="10"/>
    </row>
    <row r="771" spans="12:12">
      <c r="L771" s="10"/>
    </row>
    <row r="772" spans="12:12">
      <c r="L772" s="10"/>
    </row>
    <row r="773" spans="12:12">
      <c r="L773" s="10"/>
    </row>
    <row r="774" spans="12:12">
      <c r="L774" s="10"/>
    </row>
    <row r="775" spans="12:12">
      <c r="L775" s="10"/>
    </row>
    <row r="776" spans="12:12">
      <c r="L776" s="10"/>
    </row>
    <row r="777" spans="12:12">
      <c r="L777" s="10"/>
    </row>
    <row r="778" spans="12:12">
      <c r="L778" s="10"/>
    </row>
    <row r="779" spans="12:12">
      <c r="L779" s="10"/>
    </row>
    <row r="780" spans="12:12">
      <c r="L780" s="10"/>
    </row>
    <row r="781" spans="12:12">
      <c r="L781" s="10"/>
    </row>
    <row r="782" spans="12:12">
      <c r="L782" s="10"/>
    </row>
    <row r="783" spans="12:12">
      <c r="L783" s="10"/>
    </row>
    <row r="784" spans="12:12">
      <c r="L784" s="10"/>
    </row>
    <row r="785" spans="12:12">
      <c r="L785" s="10"/>
    </row>
    <row r="786" spans="12:12">
      <c r="L786" s="10"/>
    </row>
    <row r="787" spans="12:12">
      <c r="L787" s="10"/>
    </row>
    <row r="788" spans="12:12">
      <c r="L788" s="10"/>
    </row>
    <row r="789" spans="12:12">
      <c r="L789" s="10"/>
    </row>
    <row r="790" spans="12:12">
      <c r="L790" s="10"/>
    </row>
    <row r="791" spans="12:12">
      <c r="L791" s="10"/>
    </row>
    <row r="792" spans="12:12">
      <c r="L792" s="10"/>
    </row>
    <row r="793" spans="12:12">
      <c r="L793" s="10"/>
    </row>
    <row r="794" spans="12:12">
      <c r="L794" s="10"/>
    </row>
    <row r="795" spans="12:12">
      <c r="L795" s="10"/>
    </row>
    <row r="796" spans="12:12">
      <c r="L796" s="10"/>
    </row>
    <row r="797" spans="12:12">
      <c r="L797" s="10"/>
    </row>
    <row r="798" spans="12:12">
      <c r="L798" s="10"/>
    </row>
    <row r="799" spans="12:12">
      <c r="L799" s="10"/>
    </row>
    <row r="800" spans="12:12">
      <c r="L800" s="10"/>
    </row>
    <row r="801" spans="12:12">
      <c r="L801" s="10"/>
    </row>
    <row r="802" spans="12:12">
      <c r="L802" s="10"/>
    </row>
    <row r="803" spans="12:12">
      <c r="L803" s="10"/>
    </row>
    <row r="804" spans="12:12">
      <c r="L804" s="10"/>
    </row>
    <row r="805" spans="12:12">
      <c r="L805" s="10"/>
    </row>
    <row r="806" spans="12:12">
      <c r="L806" s="10"/>
    </row>
    <row r="807" spans="12:12">
      <c r="L807" s="10"/>
    </row>
    <row r="808" spans="12:12">
      <c r="L808" s="10"/>
    </row>
    <row r="809" spans="12:12">
      <c r="L809" s="10"/>
    </row>
    <row r="810" spans="12:12">
      <c r="L810" s="10"/>
    </row>
    <row r="811" spans="12:12">
      <c r="L811" s="10"/>
    </row>
    <row r="812" spans="12:12">
      <c r="L812" s="10"/>
    </row>
    <row r="813" spans="12:12">
      <c r="L813" s="10"/>
    </row>
    <row r="814" spans="12:12">
      <c r="L814" s="10"/>
    </row>
    <row r="815" spans="12:12">
      <c r="L815" s="10"/>
    </row>
    <row r="816" spans="12:12">
      <c r="L816" s="10"/>
    </row>
    <row r="817" spans="12:12">
      <c r="L817" s="10"/>
    </row>
    <row r="818" spans="12:12">
      <c r="L818" s="10"/>
    </row>
    <row r="819" spans="12:12">
      <c r="L819" s="10"/>
    </row>
    <row r="820" spans="12:12">
      <c r="L820" s="10"/>
    </row>
    <row r="821" spans="12:12">
      <c r="L821" s="10"/>
    </row>
    <row r="822" spans="12:12">
      <c r="L822" s="10"/>
    </row>
    <row r="823" spans="12:12">
      <c r="L823" s="10"/>
    </row>
    <row r="824" spans="12:12">
      <c r="L824" s="10"/>
    </row>
    <row r="825" spans="12:12">
      <c r="L825" s="10"/>
    </row>
    <row r="826" spans="12:12">
      <c r="L826" s="10"/>
    </row>
    <row r="827" spans="12:12">
      <c r="L827" s="10"/>
    </row>
    <row r="828" spans="12:12">
      <c r="L828" s="10"/>
    </row>
    <row r="829" spans="12:12">
      <c r="L829" s="10"/>
    </row>
    <row r="830" spans="12:12">
      <c r="L830" s="10"/>
    </row>
    <row r="831" spans="12:12">
      <c r="L831" s="10"/>
    </row>
    <row r="832" spans="12:12">
      <c r="L832" s="10"/>
    </row>
    <row r="833" spans="12:12">
      <c r="L833" s="10"/>
    </row>
    <row r="834" spans="12:12">
      <c r="L834" s="10"/>
    </row>
    <row r="835" spans="12:12">
      <c r="L835" s="10"/>
    </row>
    <row r="836" spans="12:12">
      <c r="L836" s="10"/>
    </row>
    <row r="837" spans="12:12">
      <c r="L837" s="10"/>
    </row>
    <row r="838" spans="12:12">
      <c r="L838" s="10"/>
    </row>
    <row r="839" spans="12:12">
      <c r="L839" s="10"/>
    </row>
    <row r="840" spans="12:12">
      <c r="L840" s="10"/>
    </row>
    <row r="841" spans="12:12">
      <c r="L841" s="10"/>
    </row>
    <row r="842" spans="12:12">
      <c r="L842" s="10"/>
    </row>
    <row r="843" spans="12:12">
      <c r="L843" s="10"/>
    </row>
    <row r="844" spans="12:12">
      <c r="L844" s="10"/>
    </row>
    <row r="845" spans="12:12">
      <c r="L845" s="10"/>
    </row>
    <row r="846" spans="12:12">
      <c r="L846" s="10"/>
    </row>
    <row r="847" spans="12:12">
      <c r="L847" s="10"/>
    </row>
    <row r="848" spans="12:12">
      <c r="L848" s="10"/>
    </row>
  </sheetData>
  <mergeCells count="8">
    <mergeCell ref="K1:K2"/>
    <mergeCell ref="J1:J2"/>
    <mergeCell ref="I1:I2"/>
    <mergeCell ref="E1:E2"/>
    <mergeCell ref="B1:B2"/>
    <mergeCell ref="F1:F2"/>
    <mergeCell ref="G1:G2"/>
    <mergeCell ref="H1:H2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887"/>
  <sheetViews>
    <sheetView rightToLeft="1" topLeftCell="A68" zoomScale="80" zoomScaleNormal="80" workbookViewId="0">
      <selection activeCell="C97" sqref="C82:C97"/>
    </sheetView>
  </sheetViews>
  <sheetFormatPr defaultColWidth="9.140625" defaultRowHeight="15"/>
  <cols>
    <col min="1" max="1" width="11.85546875" style="10" customWidth="1"/>
    <col min="2" max="2" width="54.28515625" style="10" customWidth="1"/>
    <col min="3" max="3" width="15.140625" style="10" customWidth="1"/>
    <col min="4" max="4" width="12.7109375" style="10" customWidth="1"/>
    <col min="5" max="5" width="13" style="10" customWidth="1"/>
    <col min="6" max="6" width="9.85546875" style="10" hidden="1" customWidth="1"/>
    <col min="7" max="7" width="9.7109375" style="10" hidden="1" customWidth="1"/>
    <col min="8" max="8" width="10.28515625" style="10" customWidth="1"/>
    <col min="9" max="9" width="14.85546875" style="10" customWidth="1"/>
    <col min="10" max="10" width="11.85546875" style="10" customWidth="1"/>
    <col min="11" max="16384" width="9.140625" style="10"/>
  </cols>
  <sheetData>
    <row r="1" spans="1:12" ht="15" customHeight="1">
      <c r="A1" s="22"/>
      <c r="B1" s="68" t="s">
        <v>126</v>
      </c>
      <c r="C1" s="22"/>
      <c r="D1" s="68" t="s">
        <v>446</v>
      </c>
      <c r="E1" s="68" t="s">
        <v>447</v>
      </c>
      <c r="F1" s="68" t="s">
        <v>358</v>
      </c>
      <c r="G1" s="68" t="s">
        <v>357</v>
      </c>
      <c r="H1" s="68" t="s">
        <v>436</v>
      </c>
      <c r="I1" s="68" t="s">
        <v>437</v>
      </c>
      <c r="J1" s="68" t="s">
        <v>435</v>
      </c>
    </row>
    <row r="2" spans="1:12" ht="43.5" customHeight="1">
      <c r="A2" s="22" t="s">
        <v>386</v>
      </c>
      <c r="B2" s="68"/>
      <c r="C2" s="54" t="s">
        <v>430</v>
      </c>
      <c r="D2" s="68"/>
      <c r="E2" s="68"/>
      <c r="F2" s="68"/>
      <c r="G2" s="68"/>
      <c r="H2" s="68"/>
      <c r="I2" s="68"/>
      <c r="J2" s="68"/>
    </row>
    <row r="3" spans="1:12" ht="15.75">
      <c r="A3" s="82">
        <v>701500</v>
      </c>
      <c r="B3" s="77" t="s">
        <v>127</v>
      </c>
      <c r="C3" s="25">
        <v>2.41</v>
      </c>
      <c r="D3" s="1">
        <f>C3*92400</f>
        <v>222684</v>
      </c>
      <c r="E3" s="1">
        <f>C3*190000</f>
        <v>457900</v>
      </c>
      <c r="F3" s="1">
        <f>E3-D3</f>
        <v>235216</v>
      </c>
      <c r="G3" s="1">
        <f>D3*0.3</f>
        <v>66805.2</v>
      </c>
      <c r="H3" s="1">
        <f>D3*0.7</f>
        <v>155878.79999999999</v>
      </c>
      <c r="I3" s="1">
        <f>G3+F3</f>
        <v>302021.2</v>
      </c>
      <c r="J3" s="45">
        <f t="shared" ref="J3:J65" si="0">ROUND(I3,-3)</f>
        <v>302000</v>
      </c>
      <c r="L3" s="23"/>
    </row>
    <row r="4" spans="1:12" ht="15.75">
      <c r="A4" s="82">
        <v>701505</v>
      </c>
      <c r="B4" s="78" t="s">
        <v>243</v>
      </c>
      <c r="C4" s="25">
        <v>1.71</v>
      </c>
      <c r="D4" s="1">
        <f t="shared" ref="D4:D67" si="1">C4*92400</f>
        <v>158004</v>
      </c>
      <c r="E4" s="1">
        <f t="shared" ref="E4:E67" si="2">C4*190000</f>
        <v>324900</v>
      </c>
      <c r="F4" s="1">
        <f t="shared" ref="F4:F67" si="3">E4-D4</f>
        <v>166896</v>
      </c>
      <c r="G4" s="1">
        <f t="shared" ref="G4:G67" si="4">D4*0.3</f>
        <v>47401.2</v>
      </c>
      <c r="H4" s="1">
        <f t="shared" ref="H4:H67" si="5">D4*0.7</f>
        <v>110602.79999999999</v>
      </c>
      <c r="I4" s="1">
        <f t="shared" ref="I4:I65" si="6">F4+G4</f>
        <v>214297.2</v>
      </c>
      <c r="J4" s="45">
        <f t="shared" si="0"/>
        <v>214000</v>
      </c>
      <c r="L4" s="47"/>
    </row>
    <row r="5" spans="1:12" ht="15.75">
      <c r="A5" s="82">
        <v>701510</v>
      </c>
      <c r="B5" s="78" t="s">
        <v>244</v>
      </c>
      <c r="C5" s="25">
        <v>1.71</v>
      </c>
      <c r="D5" s="1">
        <f t="shared" si="1"/>
        <v>158004</v>
      </c>
      <c r="E5" s="1">
        <f t="shared" si="2"/>
        <v>324900</v>
      </c>
      <c r="F5" s="1">
        <f t="shared" si="3"/>
        <v>166896</v>
      </c>
      <c r="G5" s="1">
        <f t="shared" si="4"/>
        <v>47401.2</v>
      </c>
      <c r="H5" s="1">
        <f t="shared" si="5"/>
        <v>110602.79999999999</v>
      </c>
      <c r="I5" s="1">
        <f t="shared" si="6"/>
        <v>214297.2</v>
      </c>
      <c r="J5" s="45">
        <f t="shared" si="0"/>
        <v>214000</v>
      </c>
      <c r="L5" s="23"/>
    </row>
    <row r="6" spans="1:12" ht="15.75">
      <c r="A6" s="82">
        <v>701515</v>
      </c>
      <c r="B6" s="77" t="s">
        <v>450</v>
      </c>
      <c r="C6" s="25">
        <v>2.2200000000000002</v>
      </c>
      <c r="D6" s="1">
        <f t="shared" si="1"/>
        <v>205128.00000000003</v>
      </c>
      <c r="E6" s="1">
        <f t="shared" si="2"/>
        <v>421800.00000000006</v>
      </c>
      <c r="F6" s="1">
        <f t="shared" si="3"/>
        <v>216672.00000000003</v>
      </c>
      <c r="G6" s="1">
        <f t="shared" si="4"/>
        <v>61538.400000000009</v>
      </c>
      <c r="H6" s="1">
        <f t="shared" si="5"/>
        <v>143589.6</v>
      </c>
      <c r="I6" s="1">
        <f t="shared" si="6"/>
        <v>278210.40000000002</v>
      </c>
      <c r="J6" s="45">
        <f t="shared" si="0"/>
        <v>278000</v>
      </c>
    </row>
    <row r="7" spans="1:12" ht="15.75">
      <c r="A7" s="82">
        <v>701520</v>
      </c>
      <c r="B7" s="77" t="s">
        <v>128</v>
      </c>
      <c r="C7" s="25">
        <v>3.5</v>
      </c>
      <c r="D7" s="1">
        <f t="shared" si="1"/>
        <v>323400</v>
      </c>
      <c r="E7" s="1">
        <f t="shared" si="2"/>
        <v>665000</v>
      </c>
      <c r="F7" s="1">
        <f t="shared" si="3"/>
        <v>341600</v>
      </c>
      <c r="G7" s="1">
        <f t="shared" si="4"/>
        <v>97020</v>
      </c>
      <c r="H7" s="1">
        <f t="shared" si="5"/>
        <v>226380</v>
      </c>
      <c r="I7" s="1">
        <f t="shared" si="6"/>
        <v>438620</v>
      </c>
      <c r="J7" s="45">
        <f t="shared" si="0"/>
        <v>439000</v>
      </c>
    </row>
    <row r="8" spans="1:12" ht="15.75">
      <c r="A8" s="82">
        <v>701530</v>
      </c>
      <c r="B8" s="77" t="s">
        <v>129</v>
      </c>
      <c r="C8" s="25">
        <v>1.44</v>
      </c>
      <c r="D8" s="1">
        <f t="shared" si="1"/>
        <v>133056</v>
      </c>
      <c r="E8" s="1">
        <f t="shared" si="2"/>
        <v>273600</v>
      </c>
      <c r="F8" s="1">
        <f t="shared" si="3"/>
        <v>140544</v>
      </c>
      <c r="G8" s="1">
        <f t="shared" si="4"/>
        <v>39916.799999999996</v>
      </c>
      <c r="H8" s="1">
        <f t="shared" si="5"/>
        <v>93139.199999999997</v>
      </c>
      <c r="I8" s="1">
        <f t="shared" si="6"/>
        <v>180460.79999999999</v>
      </c>
      <c r="J8" s="45">
        <f t="shared" si="0"/>
        <v>180000</v>
      </c>
    </row>
    <row r="9" spans="1:12" ht="15.75">
      <c r="A9" s="82">
        <v>701535</v>
      </c>
      <c r="B9" s="77" t="s">
        <v>130</v>
      </c>
      <c r="C9" s="25">
        <v>1.1599999999999999</v>
      </c>
      <c r="D9" s="1">
        <f t="shared" si="1"/>
        <v>107183.99999999999</v>
      </c>
      <c r="E9" s="1">
        <f t="shared" si="2"/>
        <v>220399.99999999997</v>
      </c>
      <c r="F9" s="1">
        <f t="shared" si="3"/>
        <v>113215.99999999999</v>
      </c>
      <c r="G9" s="1">
        <f t="shared" si="4"/>
        <v>32155.199999999993</v>
      </c>
      <c r="H9" s="1">
        <f t="shared" si="5"/>
        <v>75028.799999999988</v>
      </c>
      <c r="I9" s="1">
        <f t="shared" si="6"/>
        <v>145371.19999999998</v>
      </c>
      <c r="J9" s="45">
        <f t="shared" si="0"/>
        <v>145000</v>
      </c>
    </row>
    <row r="10" spans="1:12" ht="15.75">
      <c r="A10" s="82">
        <v>701540</v>
      </c>
      <c r="B10" s="77" t="s">
        <v>131</v>
      </c>
      <c r="C10" s="25">
        <v>1.31</v>
      </c>
      <c r="D10" s="1">
        <f t="shared" si="1"/>
        <v>121044</v>
      </c>
      <c r="E10" s="1">
        <f t="shared" si="2"/>
        <v>248900</v>
      </c>
      <c r="F10" s="1">
        <f t="shared" si="3"/>
        <v>127856</v>
      </c>
      <c r="G10" s="1">
        <f t="shared" si="4"/>
        <v>36313.199999999997</v>
      </c>
      <c r="H10" s="1">
        <f t="shared" si="5"/>
        <v>84730.799999999988</v>
      </c>
      <c r="I10" s="1">
        <f t="shared" si="6"/>
        <v>164169.20000000001</v>
      </c>
      <c r="J10" s="45">
        <f t="shared" si="0"/>
        <v>164000</v>
      </c>
    </row>
    <row r="11" spans="1:12" s="63" customFormat="1" ht="30">
      <c r="A11" s="83">
        <v>701545</v>
      </c>
      <c r="B11" s="79" t="s">
        <v>441</v>
      </c>
      <c r="C11" s="60">
        <v>8</v>
      </c>
      <c r="D11" s="1">
        <f t="shared" si="1"/>
        <v>739200</v>
      </c>
      <c r="E11" s="1">
        <f t="shared" si="2"/>
        <v>1520000</v>
      </c>
      <c r="F11" s="61">
        <f t="shared" si="3"/>
        <v>780800</v>
      </c>
      <c r="G11" s="61">
        <f t="shared" si="4"/>
        <v>221760</v>
      </c>
      <c r="H11" s="61">
        <f t="shared" si="5"/>
        <v>517439.99999999994</v>
      </c>
      <c r="I11" s="61">
        <f t="shared" si="6"/>
        <v>1002560</v>
      </c>
      <c r="J11" s="62">
        <f t="shared" si="0"/>
        <v>1003000</v>
      </c>
    </row>
    <row r="12" spans="1:12" ht="45">
      <c r="A12" s="82">
        <v>701546</v>
      </c>
      <c r="B12" s="77" t="s">
        <v>427</v>
      </c>
      <c r="C12" s="25">
        <v>15</v>
      </c>
      <c r="D12" s="1">
        <f t="shared" si="1"/>
        <v>1386000</v>
      </c>
      <c r="E12" s="1">
        <f t="shared" si="2"/>
        <v>2850000</v>
      </c>
      <c r="F12" s="1">
        <f t="shared" si="3"/>
        <v>1464000</v>
      </c>
      <c r="G12" s="1">
        <f t="shared" si="4"/>
        <v>415800</v>
      </c>
      <c r="H12" s="1">
        <f t="shared" si="5"/>
        <v>970199.99999999988</v>
      </c>
      <c r="I12" s="1">
        <f t="shared" si="6"/>
        <v>1879800</v>
      </c>
      <c r="J12" s="45">
        <f t="shared" si="0"/>
        <v>1880000</v>
      </c>
    </row>
    <row r="13" spans="1:12" ht="15.75">
      <c r="A13" s="82">
        <v>701550</v>
      </c>
      <c r="B13" s="77" t="s">
        <v>428</v>
      </c>
      <c r="C13" s="25">
        <v>1.6</v>
      </c>
      <c r="D13" s="1">
        <f t="shared" si="1"/>
        <v>147840</v>
      </c>
      <c r="E13" s="1">
        <f t="shared" si="2"/>
        <v>304000</v>
      </c>
      <c r="F13" s="1">
        <f t="shared" si="3"/>
        <v>156160</v>
      </c>
      <c r="G13" s="1">
        <f t="shared" si="4"/>
        <v>44352</v>
      </c>
      <c r="H13" s="1">
        <f t="shared" si="5"/>
        <v>103488</v>
      </c>
      <c r="I13" s="1">
        <f t="shared" si="6"/>
        <v>200512</v>
      </c>
      <c r="J13" s="45">
        <f t="shared" si="0"/>
        <v>201000</v>
      </c>
    </row>
    <row r="14" spans="1:12" ht="30">
      <c r="A14" s="82">
        <v>701555</v>
      </c>
      <c r="B14" s="77" t="s">
        <v>132</v>
      </c>
      <c r="C14" s="25">
        <v>5</v>
      </c>
      <c r="D14" s="1">
        <f t="shared" si="1"/>
        <v>462000</v>
      </c>
      <c r="E14" s="1">
        <f t="shared" si="2"/>
        <v>950000</v>
      </c>
      <c r="F14" s="1">
        <f t="shared" si="3"/>
        <v>488000</v>
      </c>
      <c r="G14" s="1">
        <f t="shared" si="4"/>
        <v>138600</v>
      </c>
      <c r="H14" s="1">
        <f t="shared" si="5"/>
        <v>323400</v>
      </c>
      <c r="I14" s="1">
        <f t="shared" si="6"/>
        <v>626600</v>
      </c>
      <c r="J14" s="45">
        <f t="shared" si="0"/>
        <v>627000</v>
      </c>
    </row>
    <row r="15" spans="1:12" ht="30">
      <c r="A15" s="82">
        <v>701556</v>
      </c>
      <c r="B15" s="77" t="s">
        <v>429</v>
      </c>
      <c r="C15" s="25">
        <v>6</v>
      </c>
      <c r="D15" s="1">
        <f t="shared" si="1"/>
        <v>554400</v>
      </c>
      <c r="E15" s="1">
        <f t="shared" si="2"/>
        <v>1140000</v>
      </c>
      <c r="F15" s="1">
        <f t="shared" si="3"/>
        <v>585600</v>
      </c>
      <c r="G15" s="1">
        <f t="shared" si="4"/>
        <v>166320</v>
      </c>
      <c r="H15" s="1">
        <f t="shared" si="5"/>
        <v>388080</v>
      </c>
      <c r="I15" s="1">
        <f t="shared" si="6"/>
        <v>751920</v>
      </c>
      <c r="J15" s="45">
        <f t="shared" si="0"/>
        <v>752000</v>
      </c>
    </row>
    <row r="16" spans="1:12" ht="30">
      <c r="A16" s="82">
        <v>701560</v>
      </c>
      <c r="B16" s="77" t="s">
        <v>133</v>
      </c>
      <c r="C16" s="25">
        <v>3.5</v>
      </c>
      <c r="D16" s="1">
        <f t="shared" si="1"/>
        <v>323400</v>
      </c>
      <c r="E16" s="1">
        <f t="shared" si="2"/>
        <v>665000</v>
      </c>
      <c r="F16" s="1">
        <f t="shared" si="3"/>
        <v>341600</v>
      </c>
      <c r="G16" s="1">
        <f t="shared" si="4"/>
        <v>97020</v>
      </c>
      <c r="H16" s="1">
        <f t="shared" si="5"/>
        <v>226380</v>
      </c>
      <c r="I16" s="1">
        <f t="shared" si="6"/>
        <v>438620</v>
      </c>
      <c r="J16" s="45">
        <f t="shared" si="0"/>
        <v>439000</v>
      </c>
    </row>
    <row r="17" spans="1:10" ht="15.75">
      <c r="A17" s="82">
        <v>701570</v>
      </c>
      <c r="B17" s="77" t="s">
        <v>134</v>
      </c>
      <c r="C17" s="25">
        <v>0.94</v>
      </c>
      <c r="D17" s="1">
        <f t="shared" si="1"/>
        <v>86856</v>
      </c>
      <c r="E17" s="1">
        <f t="shared" si="2"/>
        <v>178600</v>
      </c>
      <c r="F17" s="1">
        <f t="shared" si="3"/>
        <v>91744</v>
      </c>
      <c r="G17" s="1">
        <f t="shared" si="4"/>
        <v>26056.799999999999</v>
      </c>
      <c r="H17" s="1">
        <f t="shared" si="5"/>
        <v>60799.199999999997</v>
      </c>
      <c r="I17" s="1">
        <f t="shared" si="6"/>
        <v>117800.8</v>
      </c>
      <c r="J17" s="45">
        <f t="shared" si="0"/>
        <v>118000</v>
      </c>
    </row>
    <row r="18" spans="1:10" ht="15.75">
      <c r="A18" s="82">
        <v>701575</v>
      </c>
      <c r="B18" s="77" t="s">
        <v>135</v>
      </c>
      <c r="C18" s="25">
        <v>1.07</v>
      </c>
      <c r="D18" s="1">
        <f t="shared" si="1"/>
        <v>98868</v>
      </c>
      <c r="E18" s="1">
        <f t="shared" si="2"/>
        <v>203300</v>
      </c>
      <c r="F18" s="1">
        <f t="shared" si="3"/>
        <v>104432</v>
      </c>
      <c r="G18" s="1">
        <f t="shared" si="4"/>
        <v>29660.399999999998</v>
      </c>
      <c r="H18" s="1">
        <f t="shared" si="5"/>
        <v>69207.599999999991</v>
      </c>
      <c r="I18" s="1">
        <f t="shared" si="6"/>
        <v>134092.4</v>
      </c>
      <c r="J18" s="45">
        <f t="shared" si="0"/>
        <v>134000</v>
      </c>
    </row>
    <row r="19" spans="1:10" ht="15.75">
      <c r="A19" s="82">
        <v>701580</v>
      </c>
      <c r="B19" s="78" t="s">
        <v>245</v>
      </c>
      <c r="C19" s="25">
        <v>1.07</v>
      </c>
      <c r="D19" s="1">
        <f t="shared" si="1"/>
        <v>98868</v>
      </c>
      <c r="E19" s="1">
        <f t="shared" si="2"/>
        <v>203300</v>
      </c>
      <c r="F19" s="1">
        <f t="shared" si="3"/>
        <v>104432</v>
      </c>
      <c r="G19" s="1">
        <f t="shared" si="4"/>
        <v>29660.399999999998</v>
      </c>
      <c r="H19" s="1">
        <f t="shared" si="5"/>
        <v>69207.599999999991</v>
      </c>
      <c r="I19" s="1">
        <f t="shared" si="6"/>
        <v>134092.4</v>
      </c>
      <c r="J19" s="45">
        <f t="shared" si="0"/>
        <v>134000</v>
      </c>
    </row>
    <row r="20" spans="1:10" ht="15.75">
      <c r="A20" s="82">
        <v>701590</v>
      </c>
      <c r="B20" s="77" t="s">
        <v>136</v>
      </c>
      <c r="C20" s="25">
        <v>1.6</v>
      </c>
      <c r="D20" s="1">
        <f t="shared" si="1"/>
        <v>147840</v>
      </c>
      <c r="E20" s="1">
        <f t="shared" si="2"/>
        <v>304000</v>
      </c>
      <c r="F20" s="1">
        <f t="shared" si="3"/>
        <v>156160</v>
      </c>
      <c r="G20" s="1">
        <f t="shared" si="4"/>
        <v>44352</v>
      </c>
      <c r="H20" s="1">
        <f t="shared" si="5"/>
        <v>103488</v>
      </c>
      <c r="I20" s="1">
        <f t="shared" si="6"/>
        <v>200512</v>
      </c>
      <c r="J20" s="45">
        <f t="shared" si="0"/>
        <v>201000</v>
      </c>
    </row>
    <row r="21" spans="1:10" ht="15.75">
      <c r="A21" s="82">
        <v>701595</v>
      </c>
      <c r="B21" s="77" t="s">
        <v>137</v>
      </c>
      <c r="C21" s="25">
        <v>0.93</v>
      </c>
      <c r="D21" s="1">
        <f t="shared" si="1"/>
        <v>85932</v>
      </c>
      <c r="E21" s="1">
        <f t="shared" si="2"/>
        <v>176700</v>
      </c>
      <c r="F21" s="1">
        <f t="shared" si="3"/>
        <v>90768</v>
      </c>
      <c r="G21" s="1">
        <f t="shared" si="4"/>
        <v>25779.599999999999</v>
      </c>
      <c r="H21" s="1">
        <f t="shared" si="5"/>
        <v>60152.399999999994</v>
      </c>
      <c r="I21" s="1">
        <f t="shared" si="6"/>
        <v>116547.6</v>
      </c>
      <c r="J21" s="45">
        <f t="shared" si="0"/>
        <v>117000</v>
      </c>
    </row>
    <row r="22" spans="1:10" ht="15.75">
      <c r="A22" s="82">
        <v>701600</v>
      </c>
      <c r="B22" s="77" t="s">
        <v>138</v>
      </c>
      <c r="C22" s="25">
        <v>1.3</v>
      </c>
      <c r="D22" s="1">
        <f t="shared" si="1"/>
        <v>120120</v>
      </c>
      <c r="E22" s="1">
        <f t="shared" si="2"/>
        <v>247000</v>
      </c>
      <c r="F22" s="1">
        <f t="shared" si="3"/>
        <v>126880</v>
      </c>
      <c r="G22" s="1">
        <f t="shared" si="4"/>
        <v>36036</v>
      </c>
      <c r="H22" s="1">
        <f t="shared" si="5"/>
        <v>84084</v>
      </c>
      <c r="I22" s="1">
        <f t="shared" si="6"/>
        <v>162916</v>
      </c>
      <c r="J22" s="45">
        <f t="shared" si="0"/>
        <v>163000</v>
      </c>
    </row>
    <row r="23" spans="1:10" ht="15.75">
      <c r="A23" s="82">
        <v>701605</v>
      </c>
      <c r="B23" s="77" t="s">
        <v>139</v>
      </c>
      <c r="C23" s="25">
        <v>1.47</v>
      </c>
      <c r="D23" s="1">
        <f t="shared" si="1"/>
        <v>135828</v>
      </c>
      <c r="E23" s="1">
        <f t="shared" si="2"/>
        <v>279300</v>
      </c>
      <c r="F23" s="1">
        <f t="shared" si="3"/>
        <v>143472</v>
      </c>
      <c r="G23" s="1">
        <f t="shared" si="4"/>
        <v>40748.400000000001</v>
      </c>
      <c r="H23" s="1">
        <f t="shared" si="5"/>
        <v>95079.599999999991</v>
      </c>
      <c r="I23" s="1">
        <f t="shared" si="6"/>
        <v>184220.4</v>
      </c>
      <c r="J23" s="45">
        <f t="shared" si="0"/>
        <v>184000</v>
      </c>
    </row>
    <row r="24" spans="1:10" ht="15.75">
      <c r="A24" s="82">
        <v>701610</v>
      </c>
      <c r="B24" s="77" t="s">
        <v>140</v>
      </c>
      <c r="C24" s="25">
        <v>2.11</v>
      </c>
      <c r="D24" s="1">
        <f t="shared" si="1"/>
        <v>194964</v>
      </c>
      <c r="E24" s="1">
        <f t="shared" si="2"/>
        <v>400900</v>
      </c>
      <c r="F24" s="1">
        <f t="shared" si="3"/>
        <v>205936</v>
      </c>
      <c r="G24" s="1">
        <f t="shared" si="4"/>
        <v>58489.2</v>
      </c>
      <c r="H24" s="1">
        <f t="shared" si="5"/>
        <v>136474.79999999999</v>
      </c>
      <c r="I24" s="1">
        <f t="shared" si="6"/>
        <v>264425.2</v>
      </c>
      <c r="J24" s="45">
        <f t="shared" si="0"/>
        <v>264000</v>
      </c>
    </row>
    <row r="25" spans="1:10" ht="15.75">
      <c r="A25" s="82">
        <v>701611</v>
      </c>
      <c r="B25" s="77" t="s">
        <v>389</v>
      </c>
      <c r="C25" s="25">
        <v>4.2</v>
      </c>
      <c r="D25" s="1">
        <f t="shared" si="1"/>
        <v>388080</v>
      </c>
      <c r="E25" s="1">
        <f t="shared" si="2"/>
        <v>798000</v>
      </c>
      <c r="F25" s="1">
        <f t="shared" si="3"/>
        <v>409920</v>
      </c>
      <c r="G25" s="1">
        <f t="shared" si="4"/>
        <v>116424</v>
      </c>
      <c r="H25" s="1">
        <f t="shared" si="5"/>
        <v>271656</v>
      </c>
      <c r="I25" s="1">
        <f t="shared" si="6"/>
        <v>526344</v>
      </c>
      <c r="J25" s="45">
        <f t="shared" si="0"/>
        <v>526000</v>
      </c>
    </row>
    <row r="26" spans="1:10" ht="15.75">
      <c r="A26" s="82">
        <v>701615</v>
      </c>
      <c r="B26" s="77" t="s">
        <v>141</v>
      </c>
      <c r="C26" s="25">
        <v>4.2</v>
      </c>
      <c r="D26" s="1">
        <f t="shared" si="1"/>
        <v>388080</v>
      </c>
      <c r="E26" s="1">
        <f t="shared" si="2"/>
        <v>798000</v>
      </c>
      <c r="F26" s="1">
        <f t="shared" si="3"/>
        <v>409920</v>
      </c>
      <c r="G26" s="1">
        <f t="shared" si="4"/>
        <v>116424</v>
      </c>
      <c r="H26" s="1">
        <f t="shared" si="5"/>
        <v>271656</v>
      </c>
      <c r="I26" s="1">
        <f t="shared" si="6"/>
        <v>526344</v>
      </c>
      <c r="J26" s="45">
        <f t="shared" si="0"/>
        <v>526000</v>
      </c>
    </row>
    <row r="27" spans="1:10" ht="30">
      <c r="A27" s="82">
        <v>701620</v>
      </c>
      <c r="B27" s="77" t="s">
        <v>142</v>
      </c>
      <c r="C27" s="25">
        <v>4.7</v>
      </c>
      <c r="D27" s="1">
        <f t="shared" si="1"/>
        <v>434280</v>
      </c>
      <c r="E27" s="1">
        <f t="shared" si="2"/>
        <v>893000</v>
      </c>
      <c r="F27" s="1">
        <f t="shared" si="3"/>
        <v>458720</v>
      </c>
      <c r="G27" s="1">
        <f t="shared" si="4"/>
        <v>130284</v>
      </c>
      <c r="H27" s="1">
        <f t="shared" si="5"/>
        <v>303996</v>
      </c>
      <c r="I27" s="1">
        <f t="shared" si="6"/>
        <v>589004</v>
      </c>
      <c r="J27" s="45">
        <f t="shared" si="0"/>
        <v>589000</v>
      </c>
    </row>
    <row r="28" spans="1:10" ht="30">
      <c r="A28" s="82">
        <v>701625</v>
      </c>
      <c r="B28" s="77" t="s">
        <v>143</v>
      </c>
      <c r="C28" s="25">
        <v>6</v>
      </c>
      <c r="D28" s="1">
        <f t="shared" si="1"/>
        <v>554400</v>
      </c>
      <c r="E28" s="1">
        <f t="shared" si="2"/>
        <v>1140000</v>
      </c>
      <c r="F28" s="1">
        <f t="shared" si="3"/>
        <v>585600</v>
      </c>
      <c r="G28" s="1">
        <f t="shared" si="4"/>
        <v>166320</v>
      </c>
      <c r="H28" s="1">
        <f t="shared" si="5"/>
        <v>388080</v>
      </c>
      <c r="I28" s="1">
        <f t="shared" si="6"/>
        <v>751920</v>
      </c>
      <c r="J28" s="45">
        <f t="shared" si="0"/>
        <v>752000</v>
      </c>
    </row>
    <row r="29" spans="1:10" ht="27.75">
      <c r="A29" s="82">
        <v>701630</v>
      </c>
      <c r="B29" s="77" t="s">
        <v>451</v>
      </c>
      <c r="C29" s="25">
        <v>1.6</v>
      </c>
      <c r="D29" s="1">
        <f t="shared" si="1"/>
        <v>147840</v>
      </c>
      <c r="E29" s="1">
        <f t="shared" si="2"/>
        <v>304000</v>
      </c>
      <c r="F29" s="1">
        <f t="shared" si="3"/>
        <v>156160</v>
      </c>
      <c r="G29" s="1">
        <f t="shared" si="4"/>
        <v>44352</v>
      </c>
      <c r="H29" s="1">
        <f t="shared" si="5"/>
        <v>103488</v>
      </c>
      <c r="I29" s="1">
        <f t="shared" si="6"/>
        <v>200512</v>
      </c>
      <c r="J29" s="45">
        <f t="shared" si="0"/>
        <v>201000</v>
      </c>
    </row>
    <row r="30" spans="1:10" ht="15.75">
      <c r="A30" s="82">
        <v>701635</v>
      </c>
      <c r="B30" s="78" t="s">
        <v>246</v>
      </c>
      <c r="C30" s="25">
        <v>1.6</v>
      </c>
      <c r="D30" s="1">
        <f t="shared" si="1"/>
        <v>147840</v>
      </c>
      <c r="E30" s="1">
        <f t="shared" si="2"/>
        <v>304000</v>
      </c>
      <c r="F30" s="1">
        <f t="shared" si="3"/>
        <v>156160</v>
      </c>
      <c r="G30" s="1">
        <f t="shared" si="4"/>
        <v>44352</v>
      </c>
      <c r="H30" s="1">
        <f t="shared" si="5"/>
        <v>103488</v>
      </c>
      <c r="I30" s="1">
        <f t="shared" si="6"/>
        <v>200512</v>
      </c>
      <c r="J30" s="45">
        <f t="shared" si="0"/>
        <v>201000</v>
      </c>
    </row>
    <row r="31" spans="1:10" ht="15.75">
      <c r="A31" s="82">
        <v>701640</v>
      </c>
      <c r="B31" s="78" t="s">
        <v>247</v>
      </c>
      <c r="C31" s="25">
        <v>1.6</v>
      </c>
      <c r="D31" s="1">
        <f t="shared" si="1"/>
        <v>147840</v>
      </c>
      <c r="E31" s="1">
        <f t="shared" si="2"/>
        <v>304000</v>
      </c>
      <c r="F31" s="1">
        <f t="shared" si="3"/>
        <v>156160</v>
      </c>
      <c r="G31" s="1">
        <f t="shared" si="4"/>
        <v>44352</v>
      </c>
      <c r="H31" s="1">
        <f t="shared" si="5"/>
        <v>103488</v>
      </c>
      <c r="I31" s="1">
        <f t="shared" si="6"/>
        <v>200512</v>
      </c>
      <c r="J31" s="45">
        <f t="shared" si="0"/>
        <v>201000</v>
      </c>
    </row>
    <row r="32" spans="1:10" ht="15.75">
      <c r="A32" s="82">
        <v>701645</v>
      </c>
      <c r="B32" s="77" t="s">
        <v>144</v>
      </c>
      <c r="C32" s="25">
        <v>1.6</v>
      </c>
      <c r="D32" s="1">
        <f t="shared" si="1"/>
        <v>147840</v>
      </c>
      <c r="E32" s="1">
        <f t="shared" si="2"/>
        <v>304000</v>
      </c>
      <c r="F32" s="1">
        <f t="shared" si="3"/>
        <v>156160</v>
      </c>
      <c r="G32" s="1">
        <f t="shared" si="4"/>
        <v>44352</v>
      </c>
      <c r="H32" s="1">
        <f t="shared" si="5"/>
        <v>103488</v>
      </c>
      <c r="I32" s="1">
        <f t="shared" si="6"/>
        <v>200512</v>
      </c>
      <c r="J32" s="45">
        <f t="shared" si="0"/>
        <v>201000</v>
      </c>
    </row>
    <row r="33" spans="1:10" ht="15.75">
      <c r="A33" s="82">
        <v>701650</v>
      </c>
      <c r="B33" s="77" t="s">
        <v>452</v>
      </c>
      <c r="C33" s="26">
        <v>1.6</v>
      </c>
      <c r="D33" s="1">
        <f t="shared" si="1"/>
        <v>147840</v>
      </c>
      <c r="E33" s="1">
        <f t="shared" si="2"/>
        <v>304000</v>
      </c>
      <c r="F33" s="1">
        <f t="shared" si="3"/>
        <v>156160</v>
      </c>
      <c r="G33" s="1">
        <f t="shared" si="4"/>
        <v>44352</v>
      </c>
      <c r="H33" s="1">
        <f t="shared" si="5"/>
        <v>103488</v>
      </c>
      <c r="I33" s="1">
        <f t="shared" si="6"/>
        <v>200512</v>
      </c>
      <c r="J33" s="45">
        <f t="shared" si="0"/>
        <v>201000</v>
      </c>
    </row>
    <row r="34" spans="1:10" ht="15.75">
      <c r="A34" s="82">
        <v>701655</v>
      </c>
      <c r="B34" s="77" t="s">
        <v>453</v>
      </c>
      <c r="C34" s="25">
        <v>4.2</v>
      </c>
      <c r="D34" s="1">
        <f t="shared" si="1"/>
        <v>388080</v>
      </c>
      <c r="E34" s="1">
        <f t="shared" si="2"/>
        <v>798000</v>
      </c>
      <c r="F34" s="1">
        <f t="shared" si="3"/>
        <v>409920</v>
      </c>
      <c r="G34" s="1">
        <f t="shared" si="4"/>
        <v>116424</v>
      </c>
      <c r="H34" s="1">
        <f t="shared" si="5"/>
        <v>271656</v>
      </c>
      <c r="I34" s="1">
        <f t="shared" si="6"/>
        <v>526344</v>
      </c>
      <c r="J34" s="45">
        <f t="shared" si="0"/>
        <v>526000</v>
      </c>
    </row>
    <row r="35" spans="1:10" ht="15.75">
      <c r="A35" s="82">
        <v>701660</v>
      </c>
      <c r="B35" s="77" t="s">
        <v>145</v>
      </c>
      <c r="C35" s="25">
        <v>1.71</v>
      </c>
      <c r="D35" s="1">
        <f t="shared" si="1"/>
        <v>158004</v>
      </c>
      <c r="E35" s="1">
        <f t="shared" si="2"/>
        <v>324900</v>
      </c>
      <c r="F35" s="1">
        <f t="shared" si="3"/>
        <v>166896</v>
      </c>
      <c r="G35" s="1">
        <f t="shared" si="4"/>
        <v>47401.2</v>
      </c>
      <c r="H35" s="1">
        <f t="shared" si="5"/>
        <v>110602.79999999999</v>
      </c>
      <c r="I35" s="1">
        <f t="shared" si="6"/>
        <v>214297.2</v>
      </c>
      <c r="J35" s="45">
        <f t="shared" si="0"/>
        <v>214000</v>
      </c>
    </row>
    <row r="36" spans="1:10" ht="15.75">
      <c r="A36" s="82">
        <v>701665</v>
      </c>
      <c r="B36" s="77" t="s">
        <v>146</v>
      </c>
      <c r="C36" s="26">
        <v>4</v>
      </c>
      <c r="D36" s="1">
        <f t="shared" si="1"/>
        <v>369600</v>
      </c>
      <c r="E36" s="1">
        <f t="shared" si="2"/>
        <v>760000</v>
      </c>
      <c r="F36" s="1">
        <f t="shared" si="3"/>
        <v>390400</v>
      </c>
      <c r="G36" s="1">
        <f t="shared" si="4"/>
        <v>110880</v>
      </c>
      <c r="H36" s="1">
        <f t="shared" si="5"/>
        <v>258719.99999999997</v>
      </c>
      <c r="I36" s="1">
        <f t="shared" si="6"/>
        <v>501280</v>
      </c>
      <c r="J36" s="45">
        <f t="shared" si="0"/>
        <v>501000</v>
      </c>
    </row>
    <row r="37" spans="1:10" ht="15.75">
      <c r="A37" s="82">
        <v>701666</v>
      </c>
      <c r="B37" s="77" t="s">
        <v>390</v>
      </c>
      <c r="C37" s="26">
        <v>4</v>
      </c>
      <c r="D37" s="1">
        <f t="shared" si="1"/>
        <v>369600</v>
      </c>
      <c r="E37" s="1">
        <f t="shared" si="2"/>
        <v>760000</v>
      </c>
      <c r="F37" s="1">
        <f t="shared" si="3"/>
        <v>390400</v>
      </c>
      <c r="G37" s="1">
        <f t="shared" si="4"/>
        <v>110880</v>
      </c>
      <c r="H37" s="1">
        <f t="shared" si="5"/>
        <v>258719.99999999997</v>
      </c>
      <c r="I37" s="1">
        <f t="shared" si="6"/>
        <v>501280</v>
      </c>
      <c r="J37" s="45">
        <f t="shared" si="0"/>
        <v>501000</v>
      </c>
    </row>
    <row r="38" spans="1:10" ht="28.5">
      <c r="A38" s="84">
        <v>701667</v>
      </c>
      <c r="B38" s="80" t="s">
        <v>426</v>
      </c>
      <c r="C38" s="26">
        <v>6</v>
      </c>
      <c r="D38" s="1">
        <f t="shared" si="1"/>
        <v>554400</v>
      </c>
      <c r="E38" s="1">
        <f t="shared" si="2"/>
        <v>1140000</v>
      </c>
      <c r="F38" s="1">
        <f t="shared" si="3"/>
        <v>585600</v>
      </c>
      <c r="G38" s="1">
        <f t="shared" si="4"/>
        <v>166320</v>
      </c>
      <c r="H38" s="1">
        <f t="shared" si="5"/>
        <v>388080</v>
      </c>
      <c r="I38" s="1">
        <f t="shared" si="6"/>
        <v>751920</v>
      </c>
      <c r="J38" s="45">
        <f t="shared" si="0"/>
        <v>752000</v>
      </c>
    </row>
    <row r="39" spans="1:10" ht="15.75">
      <c r="A39" s="82">
        <v>701670</v>
      </c>
      <c r="B39" s="77" t="s">
        <v>147</v>
      </c>
      <c r="C39" s="25">
        <v>2.88</v>
      </c>
      <c r="D39" s="1">
        <f t="shared" si="1"/>
        <v>266112</v>
      </c>
      <c r="E39" s="1">
        <f t="shared" si="2"/>
        <v>547200</v>
      </c>
      <c r="F39" s="1">
        <f t="shared" si="3"/>
        <v>281088</v>
      </c>
      <c r="G39" s="1">
        <f t="shared" si="4"/>
        <v>79833.599999999991</v>
      </c>
      <c r="H39" s="1">
        <f t="shared" si="5"/>
        <v>186278.39999999999</v>
      </c>
      <c r="I39" s="1">
        <f t="shared" si="6"/>
        <v>360921.59999999998</v>
      </c>
      <c r="J39" s="45">
        <f t="shared" si="0"/>
        <v>361000</v>
      </c>
    </row>
    <row r="40" spans="1:10" ht="15.75">
      <c r="A40" s="82">
        <v>701675</v>
      </c>
      <c r="B40" s="77" t="s">
        <v>454</v>
      </c>
      <c r="C40" s="25">
        <v>0.96</v>
      </c>
      <c r="D40" s="1">
        <f t="shared" si="1"/>
        <v>88704</v>
      </c>
      <c r="E40" s="1">
        <f t="shared" si="2"/>
        <v>182400</v>
      </c>
      <c r="F40" s="1">
        <f t="shared" si="3"/>
        <v>93696</v>
      </c>
      <c r="G40" s="1">
        <f t="shared" si="4"/>
        <v>26611.200000000001</v>
      </c>
      <c r="H40" s="1">
        <f t="shared" si="5"/>
        <v>62092.799999999996</v>
      </c>
      <c r="I40" s="1">
        <f t="shared" si="6"/>
        <v>120307.2</v>
      </c>
      <c r="J40" s="45">
        <f t="shared" si="0"/>
        <v>120000</v>
      </c>
    </row>
    <row r="41" spans="1:10" ht="15.75">
      <c r="A41" s="82">
        <v>701680</v>
      </c>
      <c r="B41" s="77" t="s">
        <v>148</v>
      </c>
      <c r="C41" s="25">
        <v>1.68</v>
      </c>
      <c r="D41" s="1">
        <f t="shared" si="1"/>
        <v>155232</v>
      </c>
      <c r="E41" s="1">
        <f t="shared" si="2"/>
        <v>319200</v>
      </c>
      <c r="F41" s="1">
        <f t="shared" si="3"/>
        <v>163968</v>
      </c>
      <c r="G41" s="1">
        <f t="shared" si="4"/>
        <v>46569.599999999999</v>
      </c>
      <c r="H41" s="1">
        <f t="shared" si="5"/>
        <v>108662.39999999999</v>
      </c>
      <c r="I41" s="1">
        <f t="shared" si="6"/>
        <v>210537.60000000001</v>
      </c>
      <c r="J41" s="45">
        <f t="shared" si="0"/>
        <v>211000</v>
      </c>
    </row>
    <row r="42" spans="1:10" ht="15.75">
      <c r="A42" s="82">
        <v>701685</v>
      </c>
      <c r="B42" s="77" t="s">
        <v>149</v>
      </c>
      <c r="C42" s="25">
        <v>6</v>
      </c>
      <c r="D42" s="1">
        <f t="shared" si="1"/>
        <v>554400</v>
      </c>
      <c r="E42" s="1">
        <f t="shared" si="2"/>
        <v>1140000</v>
      </c>
      <c r="F42" s="1">
        <f t="shared" si="3"/>
        <v>585600</v>
      </c>
      <c r="G42" s="1">
        <f t="shared" si="4"/>
        <v>166320</v>
      </c>
      <c r="H42" s="1">
        <f t="shared" si="5"/>
        <v>388080</v>
      </c>
      <c r="I42" s="1">
        <f t="shared" si="6"/>
        <v>751920</v>
      </c>
      <c r="J42" s="45">
        <f t="shared" si="0"/>
        <v>752000</v>
      </c>
    </row>
    <row r="43" spans="1:10" ht="15.75">
      <c r="A43" s="82">
        <v>701690</v>
      </c>
      <c r="B43" s="77" t="s">
        <v>150</v>
      </c>
      <c r="C43" s="25">
        <v>5</v>
      </c>
      <c r="D43" s="1">
        <f t="shared" si="1"/>
        <v>462000</v>
      </c>
      <c r="E43" s="1">
        <f t="shared" si="2"/>
        <v>950000</v>
      </c>
      <c r="F43" s="1">
        <f t="shared" si="3"/>
        <v>488000</v>
      </c>
      <c r="G43" s="1">
        <f t="shared" si="4"/>
        <v>138600</v>
      </c>
      <c r="H43" s="1">
        <f t="shared" si="5"/>
        <v>323400</v>
      </c>
      <c r="I43" s="1">
        <f t="shared" si="6"/>
        <v>626600</v>
      </c>
      <c r="J43" s="45">
        <f t="shared" si="0"/>
        <v>627000</v>
      </c>
    </row>
    <row r="44" spans="1:10" ht="15.75">
      <c r="A44" s="82">
        <v>701695</v>
      </c>
      <c r="B44" s="77" t="s">
        <v>455</v>
      </c>
      <c r="C44" s="25">
        <v>2.2999999999999998</v>
      </c>
      <c r="D44" s="1">
        <f t="shared" si="1"/>
        <v>212519.99999999997</v>
      </c>
      <c r="E44" s="1">
        <f t="shared" si="2"/>
        <v>436999.99999999994</v>
      </c>
      <c r="F44" s="1">
        <f t="shared" si="3"/>
        <v>224479.99999999997</v>
      </c>
      <c r="G44" s="1">
        <f t="shared" si="4"/>
        <v>63755.999999999985</v>
      </c>
      <c r="H44" s="1">
        <f t="shared" si="5"/>
        <v>148763.99999999997</v>
      </c>
      <c r="I44" s="1">
        <f t="shared" si="6"/>
        <v>288235.99999999994</v>
      </c>
      <c r="J44" s="45">
        <f t="shared" si="0"/>
        <v>288000</v>
      </c>
    </row>
    <row r="45" spans="1:10" ht="15.75">
      <c r="A45" s="82">
        <v>701700</v>
      </c>
      <c r="B45" s="77" t="s">
        <v>248</v>
      </c>
      <c r="C45" s="25">
        <v>2.37</v>
      </c>
      <c r="D45" s="1">
        <f t="shared" si="1"/>
        <v>218988</v>
      </c>
      <c r="E45" s="1">
        <f t="shared" si="2"/>
        <v>450300</v>
      </c>
      <c r="F45" s="1">
        <f t="shared" si="3"/>
        <v>231312</v>
      </c>
      <c r="G45" s="1">
        <f t="shared" si="4"/>
        <v>65696.399999999994</v>
      </c>
      <c r="H45" s="1">
        <f t="shared" si="5"/>
        <v>153291.59999999998</v>
      </c>
      <c r="I45" s="1">
        <f t="shared" si="6"/>
        <v>297008.40000000002</v>
      </c>
      <c r="J45" s="45">
        <f t="shared" si="0"/>
        <v>297000</v>
      </c>
    </row>
    <row r="46" spans="1:10" ht="30">
      <c r="A46" s="82">
        <v>701705</v>
      </c>
      <c r="B46" s="77" t="s">
        <v>151</v>
      </c>
      <c r="C46" s="25">
        <v>4.2</v>
      </c>
      <c r="D46" s="1">
        <f t="shared" si="1"/>
        <v>388080</v>
      </c>
      <c r="E46" s="1">
        <f t="shared" si="2"/>
        <v>798000</v>
      </c>
      <c r="F46" s="1">
        <f t="shared" si="3"/>
        <v>409920</v>
      </c>
      <c r="G46" s="1">
        <f t="shared" si="4"/>
        <v>116424</v>
      </c>
      <c r="H46" s="1">
        <f t="shared" si="5"/>
        <v>271656</v>
      </c>
      <c r="I46" s="1">
        <f t="shared" si="6"/>
        <v>526344</v>
      </c>
      <c r="J46" s="45">
        <f t="shared" si="0"/>
        <v>526000</v>
      </c>
    </row>
    <row r="47" spans="1:10" ht="15.75">
      <c r="A47" s="82">
        <v>701706</v>
      </c>
      <c r="B47" s="80" t="s">
        <v>391</v>
      </c>
      <c r="C47" s="25">
        <v>4</v>
      </c>
      <c r="D47" s="1">
        <f t="shared" si="1"/>
        <v>369600</v>
      </c>
      <c r="E47" s="1">
        <f t="shared" si="2"/>
        <v>760000</v>
      </c>
      <c r="F47" s="1">
        <f t="shared" si="3"/>
        <v>390400</v>
      </c>
      <c r="G47" s="1">
        <f t="shared" si="4"/>
        <v>110880</v>
      </c>
      <c r="H47" s="1">
        <f t="shared" si="5"/>
        <v>258719.99999999997</v>
      </c>
      <c r="I47" s="1">
        <f t="shared" si="6"/>
        <v>501280</v>
      </c>
      <c r="J47" s="45">
        <f t="shared" si="0"/>
        <v>501000</v>
      </c>
    </row>
    <row r="48" spans="1:10" ht="15.75">
      <c r="A48" s="82">
        <v>701707</v>
      </c>
      <c r="B48" s="80" t="s">
        <v>392</v>
      </c>
      <c r="C48" s="25">
        <v>4</v>
      </c>
      <c r="D48" s="1">
        <f t="shared" si="1"/>
        <v>369600</v>
      </c>
      <c r="E48" s="1">
        <f t="shared" si="2"/>
        <v>760000</v>
      </c>
      <c r="F48" s="1">
        <f t="shared" si="3"/>
        <v>390400</v>
      </c>
      <c r="G48" s="1">
        <f t="shared" si="4"/>
        <v>110880</v>
      </c>
      <c r="H48" s="1">
        <f t="shared" si="5"/>
        <v>258719.99999999997</v>
      </c>
      <c r="I48" s="1">
        <f t="shared" si="6"/>
        <v>501280</v>
      </c>
      <c r="J48" s="45">
        <f t="shared" si="0"/>
        <v>501000</v>
      </c>
    </row>
    <row r="49" spans="1:10" ht="30">
      <c r="A49" s="82">
        <v>701710</v>
      </c>
      <c r="B49" s="77" t="s">
        <v>456</v>
      </c>
      <c r="C49" s="25">
        <v>2.1</v>
      </c>
      <c r="D49" s="1">
        <f t="shared" si="1"/>
        <v>194040</v>
      </c>
      <c r="E49" s="1">
        <f t="shared" si="2"/>
        <v>399000</v>
      </c>
      <c r="F49" s="1">
        <f t="shared" si="3"/>
        <v>204960</v>
      </c>
      <c r="G49" s="1">
        <f t="shared" si="4"/>
        <v>58212</v>
      </c>
      <c r="H49" s="1">
        <f t="shared" si="5"/>
        <v>135828</v>
      </c>
      <c r="I49" s="1">
        <f t="shared" si="6"/>
        <v>263172</v>
      </c>
      <c r="J49" s="45">
        <f t="shared" si="0"/>
        <v>263000</v>
      </c>
    </row>
    <row r="50" spans="1:10" ht="30">
      <c r="A50" s="82">
        <v>701715</v>
      </c>
      <c r="B50" s="77" t="s">
        <v>152</v>
      </c>
      <c r="C50" s="25">
        <v>5</v>
      </c>
      <c r="D50" s="1">
        <f t="shared" si="1"/>
        <v>462000</v>
      </c>
      <c r="E50" s="1">
        <f t="shared" si="2"/>
        <v>950000</v>
      </c>
      <c r="F50" s="1">
        <f t="shared" si="3"/>
        <v>488000</v>
      </c>
      <c r="G50" s="1">
        <f t="shared" si="4"/>
        <v>138600</v>
      </c>
      <c r="H50" s="1">
        <f t="shared" si="5"/>
        <v>323400</v>
      </c>
      <c r="I50" s="1">
        <f t="shared" si="6"/>
        <v>626600</v>
      </c>
      <c r="J50" s="45">
        <f t="shared" si="0"/>
        <v>627000</v>
      </c>
    </row>
    <row r="51" spans="1:10" ht="15.75">
      <c r="A51" s="82">
        <v>701716</v>
      </c>
      <c r="B51" s="80" t="s">
        <v>393</v>
      </c>
      <c r="C51" s="25">
        <v>7.5</v>
      </c>
      <c r="D51" s="1">
        <f t="shared" si="1"/>
        <v>693000</v>
      </c>
      <c r="E51" s="1">
        <f t="shared" si="2"/>
        <v>1425000</v>
      </c>
      <c r="F51" s="1">
        <f t="shared" si="3"/>
        <v>732000</v>
      </c>
      <c r="G51" s="1">
        <f t="shared" si="4"/>
        <v>207900</v>
      </c>
      <c r="H51" s="1">
        <f t="shared" si="5"/>
        <v>485099.99999999994</v>
      </c>
      <c r="I51" s="1">
        <f t="shared" si="6"/>
        <v>939900</v>
      </c>
      <c r="J51" s="45">
        <f t="shared" si="0"/>
        <v>940000</v>
      </c>
    </row>
    <row r="52" spans="1:10" ht="15.75">
      <c r="A52" s="82">
        <v>701717</v>
      </c>
      <c r="B52" s="80" t="s">
        <v>394</v>
      </c>
      <c r="C52" s="25">
        <v>3</v>
      </c>
      <c r="D52" s="1">
        <f t="shared" si="1"/>
        <v>277200</v>
      </c>
      <c r="E52" s="1">
        <f t="shared" si="2"/>
        <v>570000</v>
      </c>
      <c r="F52" s="1">
        <f t="shared" si="3"/>
        <v>292800</v>
      </c>
      <c r="G52" s="1">
        <f t="shared" si="4"/>
        <v>83160</v>
      </c>
      <c r="H52" s="1">
        <f t="shared" si="5"/>
        <v>194040</v>
      </c>
      <c r="I52" s="1">
        <f t="shared" si="6"/>
        <v>375960</v>
      </c>
      <c r="J52" s="45">
        <f t="shared" si="0"/>
        <v>376000</v>
      </c>
    </row>
    <row r="53" spans="1:10" ht="28.5">
      <c r="A53" s="82">
        <v>701718</v>
      </c>
      <c r="B53" s="80" t="s">
        <v>406</v>
      </c>
      <c r="C53" s="25">
        <v>6</v>
      </c>
      <c r="D53" s="1">
        <f t="shared" si="1"/>
        <v>554400</v>
      </c>
      <c r="E53" s="1">
        <f t="shared" si="2"/>
        <v>1140000</v>
      </c>
      <c r="F53" s="1">
        <f t="shared" si="3"/>
        <v>585600</v>
      </c>
      <c r="G53" s="1">
        <f t="shared" si="4"/>
        <v>166320</v>
      </c>
      <c r="H53" s="1">
        <f t="shared" si="5"/>
        <v>388080</v>
      </c>
      <c r="I53" s="1">
        <f t="shared" si="6"/>
        <v>751920</v>
      </c>
      <c r="J53" s="45">
        <f t="shared" si="0"/>
        <v>752000</v>
      </c>
    </row>
    <row r="54" spans="1:10" ht="15.75">
      <c r="A54" s="82">
        <v>701720</v>
      </c>
      <c r="B54" s="77" t="s">
        <v>153</v>
      </c>
      <c r="C54" s="25">
        <v>6</v>
      </c>
      <c r="D54" s="1">
        <f t="shared" si="1"/>
        <v>554400</v>
      </c>
      <c r="E54" s="1">
        <f t="shared" si="2"/>
        <v>1140000</v>
      </c>
      <c r="F54" s="1">
        <f t="shared" si="3"/>
        <v>585600</v>
      </c>
      <c r="G54" s="1">
        <f t="shared" si="4"/>
        <v>166320</v>
      </c>
      <c r="H54" s="1">
        <f t="shared" si="5"/>
        <v>388080</v>
      </c>
      <c r="I54" s="1">
        <f t="shared" si="6"/>
        <v>751920</v>
      </c>
      <c r="J54" s="45">
        <f t="shared" si="0"/>
        <v>752000</v>
      </c>
    </row>
    <row r="55" spans="1:10" ht="30">
      <c r="A55" s="82">
        <v>701725</v>
      </c>
      <c r="B55" s="77" t="s">
        <v>154</v>
      </c>
      <c r="C55" s="25">
        <v>7</v>
      </c>
      <c r="D55" s="1">
        <f t="shared" si="1"/>
        <v>646800</v>
      </c>
      <c r="E55" s="1">
        <f t="shared" si="2"/>
        <v>1330000</v>
      </c>
      <c r="F55" s="1">
        <f t="shared" si="3"/>
        <v>683200</v>
      </c>
      <c r="G55" s="1">
        <f t="shared" si="4"/>
        <v>194040</v>
      </c>
      <c r="H55" s="1">
        <f t="shared" si="5"/>
        <v>452760</v>
      </c>
      <c r="I55" s="1">
        <f t="shared" si="6"/>
        <v>877240</v>
      </c>
      <c r="J55" s="45">
        <f t="shared" si="0"/>
        <v>877000</v>
      </c>
    </row>
    <row r="56" spans="1:10" ht="15.75">
      <c r="A56" s="82">
        <v>701726</v>
      </c>
      <c r="B56" s="80" t="s">
        <v>395</v>
      </c>
      <c r="C56" s="25">
        <v>4</v>
      </c>
      <c r="D56" s="1">
        <f t="shared" si="1"/>
        <v>369600</v>
      </c>
      <c r="E56" s="1">
        <f t="shared" si="2"/>
        <v>760000</v>
      </c>
      <c r="F56" s="1">
        <f t="shared" si="3"/>
        <v>390400</v>
      </c>
      <c r="G56" s="1">
        <f t="shared" si="4"/>
        <v>110880</v>
      </c>
      <c r="H56" s="1">
        <f t="shared" si="5"/>
        <v>258719.99999999997</v>
      </c>
      <c r="I56" s="1">
        <f t="shared" si="6"/>
        <v>501280</v>
      </c>
      <c r="J56" s="45">
        <f t="shared" si="0"/>
        <v>501000</v>
      </c>
    </row>
    <row r="57" spans="1:10" ht="15.75">
      <c r="A57" s="82">
        <v>701727</v>
      </c>
      <c r="B57" s="80" t="s">
        <v>396</v>
      </c>
      <c r="C57" s="25">
        <v>4</v>
      </c>
      <c r="D57" s="1">
        <f t="shared" si="1"/>
        <v>369600</v>
      </c>
      <c r="E57" s="1">
        <f t="shared" si="2"/>
        <v>760000</v>
      </c>
      <c r="F57" s="1">
        <f t="shared" si="3"/>
        <v>390400</v>
      </c>
      <c r="G57" s="1">
        <f t="shared" si="4"/>
        <v>110880</v>
      </c>
      <c r="H57" s="1">
        <f t="shared" si="5"/>
        <v>258719.99999999997</v>
      </c>
      <c r="I57" s="1">
        <f t="shared" si="6"/>
        <v>501280</v>
      </c>
      <c r="J57" s="45">
        <f t="shared" si="0"/>
        <v>501000</v>
      </c>
    </row>
    <row r="58" spans="1:10" ht="15.75">
      <c r="A58" s="82">
        <v>701730</v>
      </c>
      <c r="B58" s="80" t="s">
        <v>407</v>
      </c>
      <c r="C58" s="25">
        <v>6</v>
      </c>
      <c r="D58" s="1">
        <f t="shared" si="1"/>
        <v>554400</v>
      </c>
      <c r="E58" s="1">
        <f t="shared" si="2"/>
        <v>1140000</v>
      </c>
      <c r="F58" s="1">
        <f t="shared" si="3"/>
        <v>585600</v>
      </c>
      <c r="G58" s="1">
        <f t="shared" si="4"/>
        <v>166320</v>
      </c>
      <c r="H58" s="1">
        <f t="shared" si="5"/>
        <v>388080</v>
      </c>
      <c r="I58" s="1">
        <f t="shared" si="6"/>
        <v>751920</v>
      </c>
      <c r="J58" s="45">
        <f t="shared" si="0"/>
        <v>752000</v>
      </c>
    </row>
    <row r="59" spans="1:10" ht="15.75">
      <c r="A59" s="82">
        <v>701731</v>
      </c>
      <c r="B59" s="80" t="s">
        <v>408</v>
      </c>
      <c r="C59" s="25">
        <v>9.5</v>
      </c>
      <c r="D59" s="1">
        <f t="shared" si="1"/>
        <v>877800</v>
      </c>
      <c r="E59" s="1">
        <f t="shared" si="2"/>
        <v>1805000</v>
      </c>
      <c r="F59" s="1">
        <f t="shared" si="3"/>
        <v>927200</v>
      </c>
      <c r="G59" s="1">
        <f t="shared" si="4"/>
        <v>263340</v>
      </c>
      <c r="H59" s="1">
        <f t="shared" si="5"/>
        <v>614460</v>
      </c>
      <c r="I59" s="1">
        <f t="shared" si="6"/>
        <v>1190540</v>
      </c>
      <c r="J59" s="45">
        <f t="shared" si="0"/>
        <v>1191000</v>
      </c>
    </row>
    <row r="60" spans="1:10" ht="15.75">
      <c r="A60" s="82">
        <v>701732</v>
      </c>
      <c r="B60" s="80" t="s">
        <v>431</v>
      </c>
      <c r="C60" s="25">
        <v>7.5</v>
      </c>
      <c r="D60" s="1">
        <f t="shared" si="1"/>
        <v>693000</v>
      </c>
      <c r="E60" s="1">
        <f t="shared" si="2"/>
        <v>1425000</v>
      </c>
      <c r="F60" s="1">
        <f t="shared" si="3"/>
        <v>732000</v>
      </c>
      <c r="G60" s="1">
        <f t="shared" si="4"/>
        <v>207900</v>
      </c>
      <c r="H60" s="1">
        <f t="shared" si="5"/>
        <v>485099.99999999994</v>
      </c>
      <c r="I60" s="1">
        <f t="shared" si="6"/>
        <v>939900</v>
      </c>
      <c r="J60" s="45">
        <f t="shared" si="0"/>
        <v>940000</v>
      </c>
    </row>
    <row r="61" spans="1:10" ht="30">
      <c r="A61" s="82">
        <v>701735</v>
      </c>
      <c r="B61" s="77" t="s">
        <v>155</v>
      </c>
      <c r="C61" s="25">
        <v>3</v>
      </c>
      <c r="D61" s="1">
        <f t="shared" si="1"/>
        <v>277200</v>
      </c>
      <c r="E61" s="1">
        <f t="shared" si="2"/>
        <v>570000</v>
      </c>
      <c r="F61" s="1">
        <f t="shared" si="3"/>
        <v>292800</v>
      </c>
      <c r="G61" s="1">
        <f t="shared" si="4"/>
        <v>83160</v>
      </c>
      <c r="H61" s="1">
        <f t="shared" si="5"/>
        <v>194040</v>
      </c>
      <c r="I61" s="1">
        <f t="shared" si="6"/>
        <v>375960</v>
      </c>
      <c r="J61" s="45">
        <f t="shared" si="0"/>
        <v>376000</v>
      </c>
    </row>
    <row r="62" spans="1:10" ht="15.75">
      <c r="A62" s="82">
        <v>701736</v>
      </c>
      <c r="B62" s="77" t="s">
        <v>397</v>
      </c>
      <c r="C62" s="25">
        <v>6</v>
      </c>
      <c r="D62" s="1">
        <f t="shared" si="1"/>
        <v>554400</v>
      </c>
      <c r="E62" s="1">
        <f t="shared" si="2"/>
        <v>1140000</v>
      </c>
      <c r="F62" s="1">
        <f t="shared" si="3"/>
        <v>585600</v>
      </c>
      <c r="G62" s="1">
        <f t="shared" si="4"/>
        <v>166320</v>
      </c>
      <c r="H62" s="1">
        <f t="shared" si="5"/>
        <v>388080</v>
      </c>
      <c r="I62" s="1">
        <f t="shared" si="6"/>
        <v>751920</v>
      </c>
      <c r="J62" s="45">
        <f t="shared" si="0"/>
        <v>752000</v>
      </c>
    </row>
    <row r="63" spans="1:10" ht="30">
      <c r="A63" s="82">
        <v>701740</v>
      </c>
      <c r="B63" s="77" t="s">
        <v>432</v>
      </c>
      <c r="C63" s="25">
        <v>13</v>
      </c>
      <c r="D63" s="1">
        <f t="shared" si="1"/>
        <v>1201200</v>
      </c>
      <c r="E63" s="1">
        <f t="shared" si="2"/>
        <v>2470000</v>
      </c>
      <c r="F63" s="1">
        <f t="shared" si="3"/>
        <v>1268800</v>
      </c>
      <c r="G63" s="1">
        <f t="shared" si="4"/>
        <v>360360</v>
      </c>
      <c r="H63" s="1">
        <f t="shared" si="5"/>
        <v>840840</v>
      </c>
      <c r="I63" s="1">
        <f t="shared" si="6"/>
        <v>1629160</v>
      </c>
      <c r="J63" s="45">
        <f t="shared" si="0"/>
        <v>1629000</v>
      </c>
    </row>
    <row r="64" spans="1:10" ht="15.75">
      <c r="A64" s="82">
        <v>701745</v>
      </c>
      <c r="B64" s="77" t="s">
        <v>249</v>
      </c>
      <c r="C64" s="25">
        <v>10</v>
      </c>
      <c r="D64" s="1">
        <f t="shared" si="1"/>
        <v>924000</v>
      </c>
      <c r="E64" s="1">
        <f t="shared" si="2"/>
        <v>1900000</v>
      </c>
      <c r="F64" s="1">
        <f t="shared" si="3"/>
        <v>976000</v>
      </c>
      <c r="G64" s="1">
        <f t="shared" si="4"/>
        <v>277200</v>
      </c>
      <c r="H64" s="1">
        <f t="shared" si="5"/>
        <v>646800</v>
      </c>
      <c r="I64" s="1">
        <f t="shared" si="6"/>
        <v>1253200</v>
      </c>
      <c r="J64" s="45">
        <f t="shared" si="0"/>
        <v>1253000</v>
      </c>
    </row>
    <row r="65" spans="1:10" ht="15.75">
      <c r="A65" s="82">
        <v>701750</v>
      </c>
      <c r="B65" s="77" t="s">
        <v>250</v>
      </c>
      <c r="C65" s="25">
        <v>17</v>
      </c>
      <c r="D65" s="1">
        <f t="shared" si="1"/>
        <v>1570800</v>
      </c>
      <c r="E65" s="1">
        <f t="shared" si="2"/>
        <v>3230000</v>
      </c>
      <c r="F65" s="1">
        <f t="shared" si="3"/>
        <v>1659200</v>
      </c>
      <c r="G65" s="1">
        <f t="shared" si="4"/>
        <v>471240</v>
      </c>
      <c r="H65" s="1">
        <f t="shared" si="5"/>
        <v>1099560</v>
      </c>
      <c r="I65" s="1">
        <f t="shared" si="6"/>
        <v>2130440</v>
      </c>
      <c r="J65" s="45">
        <f t="shared" si="0"/>
        <v>2130000</v>
      </c>
    </row>
    <row r="66" spans="1:10" ht="15.75">
      <c r="A66" s="82">
        <v>701755</v>
      </c>
      <c r="B66" s="77" t="s">
        <v>251</v>
      </c>
      <c r="C66" s="25">
        <v>9</v>
      </c>
      <c r="D66" s="1">
        <f t="shared" si="1"/>
        <v>831600</v>
      </c>
      <c r="E66" s="1">
        <f t="shared" si="2"/>
        <v>1710000</v>
      </c>
      <c r="F66" s="1">
        <f t="shared" si="3"/>
        <v>878400</v>
      </c>
      <c r="G66" s="1">
        <f t="shared" si="4"/>
        <v>249480</v>
      </c>
      <c r="H66" s="1">
        <f t="shared" si="5"/>
        <v>582120</v>
      </c>
      <c r="I66" s="1">
        <f t="shared" ref="I66:I97" si="7">F66+G66</f>
        <v>1127880</v>
      </c>
      <c r="J66" s="45">
        <f t="shared" ref="J66:J97" si="8">ROUND(I66,-3)</f>
        <v>1128000</v>
      </c>
    </row>
    <row r="67" spans="1:10" ht="15.75">
      <c r="A67" s="82">
        <v>701760</v>
      </c>
      <c r="B67" s="77" t="s">
        <v>252</v>
      </c>
      <c r="C67" s="25">
        <v>17</v>
      </c>
      <c r="D67" s="1">
        <f t="shared" si="1"/>
        <v>1570800</v>
      </c>
      <c r="E67" s="1">
        <f t="shared" si="2"/>
        <v>3230000</v>
      </c>
      <c r="F67" s="1">
        <f t="shared" si="3"/>
        <v>1659200</v>
      </c>
      <c r="G67" s="1">
        <f t="shared" si="4"/>
        <v>471240</v>
      </c>
      <c r="H67" s="1">
        <f t="shared" si="5"/>
        <v>1099560</v>
      </c>
      <c r="I67" s="1">
        <f t="shared" si="7"/>
        <v>2130440</v>
      </c>
      <c r="J67" s="45">
        <f t="shared" si="8"/>
        <v>2130000</v>
      </c>
    </row>
    <row r="68" spans="1:10" ht="15.75">
      <c r="A68" s="82">
        <v>701765</v>
      </c>
      <c r="B68" s="77" t="s">
        <v>253</v>
      </c>
      <c r="C68" s="25">
        <v>9</v>
      </c>
      <c r="D68" s="1">
        <f t="shared" ref="D68:D97" si="9">C68*92400</f>
        <v>831600</v>
      </c>
      <c r="E68" s="1">
        <f t="shared" ref="E68:E97" si="10">C68*190000</f>
        <v>1710000</v>
      </c>
      <c r="F68" s="1">
        <f t="shared" ref="F68:F97" si="11">E68-D68</f>
        <v>878400</v>
      </c>
      <c r="G68" s="1">
        <f t="shared" ref="G68:G97" si="12">D68*0.3</f>
        <v>249480</v>
      </c>
      <c r="H68" s="1">
        <f t="shared" ref="H68:H97" si="13">D68*0.7</f>
        <v>582120</v>
      </c>
      <c r="I68" s="1">
        <f t="shared" si="7"/>
        <v>1127880</v>
      </c>
      <c r="J68" s="45">
        <f t="shared" si="8"/>
        <v>1128000</v>
      </c>
    </row>
    <row r="69" spans="1:10" ht="15.75">
      <c r="A69" s="82">
        <v>701770</v>
      </c>
      <c r="B69" s="77" t="s">
        <v>254</v>
      </c>
      <c r="C69" s="25">
        <v>15</v>
      </c>
      <c r="D69" s="1">
        <f t="shared" si="9"/>
        <v>1386000</v>
      </c>
      <c r="E69" s="1">
        <f t="shared" si="10"/>
        <v>2850000</v>
      </c>
      <c r="F69" s="1">
        <f t="shared" si="11"/>
        <v>1464000</v>
      </c>
      <c r="G69" s="1">
        <f t="shared" si="12"/>
        <v>415800</v>
      </c>
      <c r="H69" s="1">
        <f t="shared" si="13"/>
        <v>970199.99999999988</v>
      </c>
      <c r="I69" s="1">
        <f t="shared" si="7"/>
        <v>1879800</v>
      </c>
      <c r="J69" s="45">
        <f t="shared" si="8"/>
        <v>1880000</v>
      </c>
    </row>
    <row r="70" spans="1:10" ht="15.75">
      <c r="A70" s="82">
        <v>701775</v>
      </c>
      <c r="B70" s="77" t="s">
        <v>307</v>
      </c>
      <c r="C70" s="25">
        <v>15</v>
      </c>
      <c r="D70" s="1">
        <f t="shared" si="9"/>
        <v>1386000</v>
      </c>
      <c r="E70" s="1">
        <f t="shared" si="10"/>
        <v>2850000</v>
      </c>
      <c r="F70" s="1">
        <f t="shared" si="11"/>
        <v>1464000</v>
      </c>
      <c r="G70" s="1">
        <f t="shared" si="12"/>
        <v>415800</v>
      </c>
      <c r="H70" s="1">
        <f t="shared" si="13"/>
        <v>970199.99999999988</v>
      </c>
      <c r="I70" s="1">
        <f t="shared" si="7"/>
        <v>1879800</v>
      </c>
      <c r="J70" s="45">
        <f t="shared" si="8"/>
        <v>1880000</v>
      </c>
    </row>
    <row r="71" spans="1:10" ht="15.75">
      <c r="A71" s="85">
        <v>701780</v>
      </c>
      <c r="B71" s="77" t="s">
        <v>308</v>
      </c>
      <c r="C71" s="25">
        <v>27</v>
      </c>
      <c r="D71" s="1">
        <f t="shared" si="9"/>
        <v>2494800</v>
      </c>
      <c r="E71" s="1">
        <f t="shared" si="10"/>
        <v>5130000</v>
      </c>
      <c r="F71" s="1">
        <f t="shared" si="11"/>
        <v>2635200</v>
      </c>
      <c r="G71" s="1">
        <f t="shared" si="12"/>
        <v>748440</v>
      </c>
      <c r="H71" s="1">
        <f t="shared" si="13"/>
        <v>1746360</v>
      </c>
      <c r="I71" s="1">
        <f t="shared" si="7"/>
        <v>3383640</v>
      </c>
      <c r="J71" s="45">
        <f t="shared" si="8"/>
        <v>3384000</v>
      </c>
    </row>
    <row r="72" spans="1:10" ht="30">
      <c r="A72" s="85">
        <v>701785</v>
      </c>
      <c r="B72" s="77" t="s">
        <v>156</v>
      </c>
      <c r="C72" s="25">
        <v>12.01</v>
      </c>
      <c r="D72" s="1">
        <f t="shared" si="9"/>
        <v>1109724</v>
      </c>
      <c r="E72" s="1">
        <f t="shared" si="10"/>
        <v>2281900</v>
      </c>
      <c r="F72" s="1">
        <f t="shared" si="11"/>
        <v>1172176</v>
      </c>
      <c r="G72" s="1">
        <f t="shared" si="12"/>
        <v>332917.2</v>
      </c>
      <c r="H72" s="1">
        <f t="shared" si="13"/>
        <v>776806.79999999993</v>
      </c>
      <c r="I72" s="1">
        <f t="shared" si="7"/>
        <v>1505093.2</v>
      </c>
      <c r="J72" s="45">
        <f t="shared" si="8"/>
        <v>1505000</v>
      </c>
    </row>
    <row r="73" spans="1:10" ht="15.75">
      <c r="A73" s="85">
        <v>701790</v>
      </c>
      <c r="B73" s="77" t="s">
        <v>157</v>
      </c>
      <c r="C73" s="25">
        <v>12.01</v>
      </c>
      <c r="D73" s="1">
        <f t="shared" si="9"/>
        <v>1109724</v>
      </c>
      <c r="E73" s="1">
        <f t="shared" si="10"/>
        <v>2281900</v>
      </c>
      <c r="F73" s="1">
        <f t="shared" si="11"/>
        <v>1172176</v>
      </c>
      <c r="G73" s="1">
        <f t="shared" si="12"/>
        <v>332917.2</v>
      </c>
      <c r="H73" s="1">
        <f t="shared" si="13"/>
        <v>776806.79999999993</v>
      </c>
      <c r="I73" s="1">
        <f t="shared" si="7"/>
        <v>1505093.2</v>
      </c>
      <c r="J73" s="45">
        <f t="shared" si="8"/>
        <v>1505000</v>
      </c>
    </row>
    <row r="74" spans="1:10" ht="15.75">
      <c r="A74" s="85">
        <v>701795</v>
      </c>
      <c r="B74" s="77" t="s">
        <v>158</v>
      </c>
      <c r="C74" s="25">
        <v>9.3800000000000008</v>
      </c>
      <c r="D74" s="1">
        <f t="shared" si="9"/>
        <v>866712.00000000012</v>
      </c>
      <c r="E74" s="1">
        <f t="shared" si="10"/>
        <v>1782200.0000000002</v>
      </c>
      <c r="F74" s="1">
        <f t="shared" si="11"/>
        <v>915488.00000000012</v>
      </c>
      <c r="G74" s="1">
        <f t="shared" si="12"/>
        <v>260013.60000000003</v>
      </c>
      <c r="H74" s="1">
        <f t="shared" si="13"/>
        <v>606698.4</v>
      </c>
      <c r="I74" s="1">
        <f t="shared" si="7"/>
        <v>1175501.6000000001</v>
      </c>
      <c r="J74" s="45">
        <f t="shared" si="8"/>
        <v>1176000</v>
      </c>
    </row>
    <row r="75" spans="1:10" ht="15.75">
      <c r="A75" s="85">
        <v>701800</v>
      </c>
      <c r="B75" s="77" t="s">
        <v>159</v>
      </c>
      <c r="C75" s="25">
        <v>12.49</v>
      </c>
      <c r="D75" s="1">
        <f t="shared" si="9"/>
        <v>1154076</v>
      </c>
      <c r="E75" s="1">
        <f t="shared" si="10"/>
        <v>2373100</v>
      </c>
      <c r="F75" s="1">
        <f t="shared" si="11"/>
        <v>1219024</v>
      </c>
      <c r="G75" s="1">
        <f t="shared" si="12"/>
        <v>346222.8</v>
      </c>
      <c r="H75" s="1">
        <f t="shared" si="13"/>
        <v>807853.2</v>
      </c>
      <c r="I75" s="1">
        <f t="shared" si="7"/>
        <v>1565246.8</v>
      </c>
      <c r="J75" s="45">
        <f t="shared" si="8"/>
        <v>1565000</v>
      </c>
    </row>
    <row r="76" spans="1:10" ht="15.75">
      <c r="A76" s="85">
        <v>701805</v>
      </c>
      <c r="B76" s="77" t="s">
        <v>160</v>
      </c>
      <c r="C76" s="25">
        <v>11.94</v>
      </c>
      <c r="D76" s="1">
        <f t="shared" si="9"/>
        <v>1103256</v>
      </c>
      <c r="E76" s="1">
        <f t="shared" si="10"/>
        <v>2268600</v>
      </c>
      <c r="F76" s="1">
        <f t="shared" si="11"/>
        <v>1165344</v>
      </c>
      <c r="G76" s="1">
        <f t="shared" si="12"/>
        <v>330976.8</v>
      </c>
      <c r="H76" s="1">
        <f t="shared" si="13"/>
        <v>772279.2</v>
      </c>
      <c r="I76" s="1">
        <f t="shared" si="7"/>
        <v>1496320.8</v>
      </c>
      <c r="J76" s="45">
        <f t="shared" si="8"/>
        <v>1496000</v>
      </c>
    </row>
    <row r="77" spans="1:10" ht="15.75">
      <c r="A77" s="85">
        <v>701810</v>
      </c>
      <c r="B77" s="77" t="s">
        <v>161</v>
      </c>
      <c r="C77" s="25">
        <v>12.01</v>
      </c>
      <c r="D77" s="1">
        <f t="shared" si="9"/>
        <v>1109724</v>
      </c>
      <c r="E77" s="1">
        <f t="shared" si="10"/>
        <v>2281900</v>
      </c>
      <c r="F77" s="1">
        <f t="shared" si="11"/>
        <v>1172176</v>
      </c>
      <c r="G77" s="1">
        <f t="shared" si="12"/>
        <v>332917.2</v>
      </c>
      <c r="H77" s="1">
        <f t="shared" si="13"/>
        <v>776806.79999999993</v>
      </c>
      <c r="I77" s="1">
        <f t="shared" si="7"/>
        <v>1505093.2</v>
      </c>
      <c r="J77" s="45">
        <f t="shared" si="8"/>
        <v>1505000</v>
      </c>
    </row>
    <row r="78" spans="1:10" ht="27.75">
      <c r="A78" s="85">
        <v>701815</v>
      </c>
      <c r="B78" s="77" t="s">
        <v>457</v>
      </c>
      <c r="C78" s="25">
        <v>15</v>
      </c>
      <c r="D78" s="1">
        <f t="shared" si="9"/>
        <v>1386000</v>
      </c>
      <c r="E78" s="1">
        <f t="shared" si="10"/>
        <v>2850000</v>
      </c>
      <c r="F78" s="1">
        <f t="shared" si="11"/>
        <v>1464000</v>
      </c>
      <c r="G78" s="1">
        <f t="shared" si="12"/>
        <v>415800</v>
      </c>
      <c r="H78" s="1">
        <f t="shared" si="13"/>
        <v>970199.99999999988</v>
      </c>
      <c r="I78" s="1">
        <f t="shared" si="7"/>
        <v>1879800</v>
      </c>
      <c r="J78" s="45">
        <f t="shared" si="8"/>
        <v>1880000</v>
      </c>
    </row>
    <row r="79" spans="1:10" ht="15.75">
      <c r="A79" s="85">
        <v>701820</v>
      </c>
      <c r="B79" s="77" t="s">
        <v>458</v>
      </c>
      <c r="C79" s="25">
        <v>9</v>
      </c>
      <c r="D79" s="1">
        <f t="shared" si="9"/>
        <v>831600</v>
      </c>
      <c r="E79" s="1">
        <f t="shared" si="10"/>
        <v>1710000</v>
      </c>
      <c r="F79" s="1">
        <f t="shared" si="11"/>
        <v>878400</v>
      </c>
      <c r="G79" s="1">
        <f t="shared" si="12"/>
        <v>249480</v>
      </c>
      <c r="H79" s="1">
        <f t="shared" si="13"/>
        <v>582120</v>
      </c>
      <c r="I79" s="1">
        <f t="shared" si="7"/>
        <v>1127880</v>
      </c>
      <c r="J79" s="45">
        <f t="shared" si="8"/>
        <v>1128000</v>
      </c>
    </row>
    <row r="80" spans="1:10" ht="15.75">
      <c r="A80" s="85">
        <v>701825</v>
      </c>
      <c r="B80" s="77" t="s">
        <v>162</v>
      </c>
      <c r="C80" s="25">
        <v>2.4900000000000002</v>
      </c>
      <c r="D80" s="1">
        <f t="shared" si="9"/>
        <v>230076.00000000003</v>
      </c>
      <c r="E80" s="1">
        <f t="shared" si="10"/>
        <v>473100.00000000006</v>
      </c>
      <c r="F80" s="1">
        <f t="shared" si="11"/>
        <v>243024.00000000003</v>
      </c>
      <c r="G80" s="1">
        <f t="shared" si="12"/>
        <v>69022.8</v>
      </c>
      <c r="H80" s="1">
        <f t="shared" si="13"/>
        <v>161053.20000000001</v>
      </c>
      <c r="I80" s="1">
        <f t="shared" si="7"/>
        <v>312046.80000000005</v>
      </c>
      <c r="J80" s="45">
        <f t="shared" si="8"/>
        <v>312000</v>
      </c>
    </row>
    <row r="81" spans="1:10" ht="15.75">
      <c r="A81" s="85">
        <v>701826</v>
      </c>
      <c r="B81" s="77" t="s">
        <v>398</v>
      </c>
      <c r="C81" s="25">
        <v>7</v>
      </c>
      <c r="D81" s="1">
        <f t="shared" si="9"/>
        <v>646800</v>
      </c>
      <c r="E81" s="1">
        <f t="shared" si="10"/>
        <v>1330000</v>
      </c>
      <c r="F81" s="1">
        <f t="shared" si="11"/>
        <v>683200</v>
      </c>
      <c r="G81" s="1">
        <f t="shared" si="12"/>
        <v>194040</v>
      </c>
      <c r="H81" s="1">
        <f t="shared" si="13"/>
        <v>452760</v>
      </c>
      <c r="I81" s="1">
        <f t="shared" si="7"/>
        <v>877240</v>
      </c>
      <c r="J81" s="45">
        <f t="shared" si="8"/>
        <v>877000</v>
      </c>
    </row>
    <row r="82" spans="1:10" ht="30">
      <c r="A82" s="85">
        <v>701827</v>
      </c>
      <c r="B82" s="77" t="s">
        <v>399</v>
      </c>
      <c r="C82" s="25">
        <v>12</v>
      </c>
      <c r="D82" s="1">
        <f t="shared" si="9"/>
        <v>1108800</v>
      </c>
      <c r="E82" s="1">
        <f t="shared" si="10"/>
        <v>2280000</v>
      </c>
      <c r="F82" s="1">
        <f t="shared" si="11"/>
        <v>1171200</v>
      </c>
      <c r="G82" s="1">
        <f t="shared" si="12"/>
        <v>332640</v>
      </c>
      <c r="H82" s="1">
        <f t="shared" si="13"/>
        <v>776160</v>
      </c>
      <c r="I82" s="1">
        <f t="shared" si="7"/>
        <v>1503840</v>
      </c>
      <c r="J82" s="45">
        <f t="shared" si="8"/>
        <v>1504000</v>
      </c>
    </row>
    <row r="83" spans="1:10" ht="15.75">
      <c r="A83" s="85">
        <v>701830</v>
      </c>
      <c r="B83" s="77" t="s">
        <v>459</v>
      </c>
      <c r="C83" s="25">
        <v>6.39</v>
      </c>
      <c r="D83" s="1">
        <f t="shared" si="9"/>
        <v>590436</v>
      </c>
      <c r="E83" s="1">
        <f t="shared" si="10"/>
        <v>1214100</v>
      </c>
      <c r="F83" s="1">
        <f t="shared" si="11"/>
        <v>623664</v>
      </c>
      <c r="G83" s="1">
        <f t="shared" si="12"/>
        <v>177130.8</v>
      </c>
      <c r="H83" s="1">
        <f t="shared" si="13"/>
        <v>413305.19999999995</v>
      </c>
      <c r="I83" s="1">
        <f t="shared" si="7"/>
        <v>800794.8</v>
      </c>
      <c r="J83" s="45">
        <f t="shared" si="8"/>
        <v>801000</v>
      </c>
    </row>
    <row r="84" spans="1:10" ht="15.75">
      <c r="A84" s="85">
        <v>701835</v>
      </c>
      <c r="B84" s="77" t="s">
        <v>163</v>
      </c>
      <c r="C84" s="25">
        <v>12.01</v>
      </c>
      <c r="D84" s="1">
        <f t="shared" si="9"/>
        <v>1109724</v>
      </c>
      <c r="E84" s="1">
        <f t="shared" si="10"/>
        <v>2281900</v>
      </c>
      <c r="F84" s="1">
        <f t="shared" si="11"/>
        <v>1172176</v>
      </c>
      <c r="G84" s="1">
        <f t="shared" si="12"/>
        <v>332917.2</v>
      </c>
      <c r="H84" s="1">
        <f t="shared" si="13"/>
        <v>776806.79999999993</v>
      </c>
      <c r="I84" s="1">
        <f t="shared" si="7"/>
        <v>1505093.2</v>
      </c>
      <c r="J84" s="45">
        <f t="shared" si="8"/>
        <v>1505000</v>
      </c>
    </row>
    <row r="85" spans="1:10" ht="30">
      <c r="A85" s="85">
        <v>701840</v>
      </c>
      <c r="B85" s="77" t="s">
        <v>255</v>
      </c>
      <c r="C85" s="25">
        <v>9.7100000000000009</v>
      </c>
      <c r="D85" s="1">
        <f t="shared" si="9"/>
        <v>897204.00000000012</v>
      </c>
      <c r="E85" s="1">
        <f t="shared" si="10"/>
        <v>1844900.0000000002</v>
      </c>
      <c r="F85" s="1">
        <f t="shared" si="11"/>
        <v>947696.00000000012</v>
      </c>
      <c r="G85" s="1">
        <f t="shared" si="12"/>
        <v>269161.2</v>
      </c>
      <c r="H85" s="1">
        <f t="shared" si="13"/>
        <v>628042.80000000005</v>
      </c>
      <c r="I85" s="1">
        <f t="shared" si="7"/>
        <v>1216857.2000000002</v>
      </c>
      <c r="J85" s="45">
        <f t="shared" si="8"/>
        <v>1217000</v>
      </c>
    </row>
    <row r="86" spans="1:10" ht="15.75">
      <c r="A86" s="82">
        <v>701845</v>
      </c>
      <c r="B86" s="77" t="s">
        <v>256</v>
      </c>
      <c r="C86" s="25">
        <v>4</v>
      </c>
      <c r="D86" s="1">
        <f t="shared" si="9"/>
        <v>369600</v>
      </c>
      <c r="E86" s="1">
        <f t="shared" si="10"/>
        <v>760000</v>
      </c>
      <c r="F86" s="1">
        <f t="shared" si="11"/>
        <v>390400</v>
      </c>
      <c r="G86" s="1">
        <f t="shared" si="12"/>
        <v>110880</v>
      </c>
      <c r="H86" s="1">
        <f t="shared" si="13"/>
        <v>258719.99999999997</v>
      </c>
      <c r="I86" s="1">
        <f t="shared" si="7"/>
        <v>501280</v>
      </c>
      <c r="J86" s="45">
        <f t="shared" si="8"/>
        <v>501000</v>
      </c>
    </row>
    <row r="87" spans="1:10" ht="15.75">
      <c r="A87" s="82">
        <v>701850</v>
      </c>
      <c r="B87" s="77" t="s">
        <v>257</v>
      </c>
      <c r="C87" s="25">
        <v>5</v>
      </c>
      <c r="D87" s="1">
        <f t="shared" si="9"/>
        <v>462000</v>
      </c>
      <c r="E87" s="1">
        <f t="shared" si="10"/>
        <v>950000</v>
      </c>
      <c r="F87" s="1">
        <f t="shared" si="11"/>
        <v>488000</v>
      </c>
      <c r="G87" s="1">
        <f t="shared" si="12"/>
        <v>138600</v>
      </c>
      <c r="H87" s="1">
        <f t="shared" si="13"/>
        <v>323400</v>
      </c>
      <c r="I87" s="1">
        <f t="shared" si="7"/>
        <v>626600</v>
      </c>
      <c r="J87" s="45">
        <f t="shared" si="8"/>
        <v>627000</v>
      </c>
    </row>
    <row r="88" spans="1:10" ht="30">
      <c r="A88" s="82">
        <v>701855</v>
      </c>
      <c r="B88" s="77" t="s">
        <v>258</v>
      </c>
      <c r="C88" s="25">
        <v>4.5</v>
      </c>
      <c r="D88" s="1">
        <f t="shared" si="9"/>
        <v>415800</v>
      </c>
      <c r="E88" s="1">
        <f t="shared" si="10"/>
        <v>855000</v>
      </c>
      <c r="F88" s="1">
        <f t="shared" si="11"/>
        <v>439200</v>
      </c>
      <c r="G88" s="1">
        <f t="shared" si="12"/>
        <v>124740</v>
      </c>
      <c r="H88" s="1">
        <f t="shared" si="13"/>
        <v>291060</v>
      </c>
      <c r="I88" s="1">
        <f t="shared" si="7"/>
        <v>563940</v>
      </c>
      <c r="J88" s="45">
        <f t="shared" si="8"/>
        <v>564000</v>
      </c>
    </row>
    <row r="89" spans="1:10" ht="30">
      <c r="A89" s="82">
        <v>701860</v>
      </c>
      <c r="B89" s="77" t="s">
        <v>259</v>
      </c>
      <c r="C89" s="25">
        <v>5</v>
      </c>
      <c r="D89" s="1">
        <f t="shared" si="9"/>
        <v>462000</v>
      </c>
      <c r="E89" s="1">
        <f t="shared" si="10"/>
        <v>950000</v>
      </c>
      <c r="F89" s="1">
        <f t="shared" si="11"/>
        <v>488000</v>
      </c>
      <c r="G89" s="1">
        <f t="shared" si="12"/>
        <v>138600</v>
      </c>
      <c r="H89" s="1">
        <f t="shared" si="13"/>
        <v>323400</v>
      </c>
      <c r="I89" s="1">
        <f t="shared" si="7"/>
        <v>626600</v>
      </c>
      <c r="J89" s="45">
        <f t="shared" si="8"/>
        <v>627000</v>
      </c>
    </row>
    <row r="90" spans="1:10" ht="32.25">
      <c r="A90" s="82">
        <v>701865</v>
      </c>
      <c r="B90" s="77" t="s">
        <v>460</v>
      </c>
      <c r="C90" s="25">
        <v>12</v>
      </c>
      <c r="D90" s="1">
        <f t="shared" si="9"/>
        <v>1108800</v>
      </c>
      <c r="E90" s="1">
        <f t="shared" si="10"/>
        <v>2280000</v>
      </c>
      <c r="F90" s="1">
        <f t="shared" si="11"/>
        <v>1171200</v>
      </c>
      <c r="G90" s="1">
        <f t="shared" si="12"/>
        <v>332640</v>
      </c>
      <c r="H90" s="1">
        <f t="shared" si="13"/>
        <v>776160</v>
      </c>
      <c r="I90" s="1">
        <f t="shared" si="7"/>
        <v>1503840</v>
      </c>
      <c r="J90" s="45">
        <f t="shared" si="8"/>
        <v>1504000</v>
      </c>
    </row>
    <row r="91" spans="1:10" ht="37.5" customHeight="1">
      <c r="A91" s="82">
        <v>701870</v>
      </c>
      <c r="B91" s="77" t="s">
        <v>461</v>
      </c>
      <c r="C91" s="25">
        <v>17</v>
      </c>
      <c r="D91" s="1">
        <f t="shared" si="9"/>
        <v>1570800</v>
      </c>
      <c r="E91" s="1">
        <f t="shared" si="10"/>
        <v>3230000</v>
      </c>
      <c r="F91" s="1">
        <f t="shared" si="11"/>
        <v>1659200</v>
      </c>
      <c r="G91" s="1">
        <f t="shared" si="12"/>
        <v>471240</v>
      </c>
      <c r="H91" s="1">
        <f t="shared" si="13"/>
        <v>1099560</v>
      </c>
      <c r="I91" s="1">
        <f t="shared" si="7"/>
        <v>2130440</v>
      </c>
      <c r="J91" s="45">
        <f t="shared" si="8"/>
        <v>2130000</v>
      </c>
    </row>
    <row r="92" spans="1:10" ht="21">
      <c r="A92" s="86">
        <v>701880</v>
      </c>
      <c r="B92" s="81" t="s">
        <v>400</v>
      </c>
      <c r="C92" s="25">
        <v>9</v>
      </c>
      <c r="D92" s="1">
        <f t="shared" si="9"/>
        <v>831600</v>
      </c>
      <c r="E92" s="1">
        <f t="shared" si="10"/>
        <v>1710000</v>
      </c>
      <c r="F92" s="1">
        <f t="shared" si="11"/>
        <v>878400</v>
      </c>
      <c r="G92" s="1">
        <f t="shared" si="12"/>
        <v>249480</v>
      </c>
      <c r="H92" s="1">
        <f t="shared" si="13"/>
        <v>582120</v>
      </c>
      <c r="I92" s="1">
        <f t="shared" si="7"/>
        <v>1127880</v>
      </c>
      <c r="J92" s="45">
        <f t="shared" si="8"/>
        <v>1128000</v>
      </c>
    </row>
    <row r="93" spans="1:10" ht="21">
      <c r="A93" s="86">
        <v>701882</v>
      </c>
      <c r="B93" s="81" t="s">
        <v>401</v>
      </c>
      <c r="C93" s="25">
        <v>10</v>
      </c>
      <c r="D93" s="1">
        <f t="shared" si="9"/>
        <v>924000</v>
      </c>
      <c r="E93" s="1">
        <f t="shared" si="10"/>
        <v>1900000</v>
      </c>
      <c r="F93" s="1">
        <f t="shared" si="11"/>
        <v>976000</v>
      </c>
      <c r="G93" s="1">
        <f t="shared" si="12"/>
        <v>277200</v>
      </c>
      <c r="H93" s="1">
        <f t="shared" si="13"/>
        <v>646800</v>
      </c>
      <c r="I93" s="1">
        <f t="shared" si="7"/>
        <v>1253200</v>
      </c>
      <c r="J93" s="45">
        <f t="shared" si="8"/>
        <v>1253000</v>
      </c>
    </row>
    <row r="94" spans="1:10" ht="21">
      <c r="A94" s="86">
        <v>701884</v>
      </c>
      <c r="B94" s="81" t="s">
        <v>402</v>
      </c>
      <c r="C94" s="25">
        <v>15</v>
      </c>
      <c r="D94" s="1">
        <f t="shared" si="9"/>
        <v>1386000</v>
      </c>
      <c r="E94" s="1">
        <f t="shared" si="10"/>
        <v>2850000</v>
      </c>
      <c r="F94" s="1">
        <f t="shared" si="11"/>
        <v>1464000</v>
      </c>
      <c r="G94" s="1">
        <f t="shared" si="12"/>
        <v>415800</v>
      </c>
      <c r="H94" s="1">
        <f t="shared" si="13"/>
        <v>970199.99999999988</v>
      </c>
      <c r="I94" s="1">
        <f t="shared" si="7"/>
        <v>1879800</v>
      </c>
      <c r="J94" s="45">
        <f t="shared" si="8"/>
        <v>1880000</v>
      </c>
    </row>
    <row r="95" spans="1:10" ht="41.25" customHeight="1">
      <c r="A95" s="86">
        <v>701886</v>
      </c>
      <c r="B95" s="81" t="s">
        <v>403</v>
      </c>
      <c r="C95" s="25">
        <v>15</v>
      </c>
      <c r="D95" s="1">
        <f t="shared" si="9"/>
        <v>1386000</v>
      </c>
      <c r="E95" s="1">
        <f t="shared" si="10"/>
        <v>2850000</v>
      </c>
      <c r="F95" s="1">
        <f t="shared" si="11"/>
        <v>1464000</v>
      </c>
      <c r="G95" s="1">
        <f t="shared" si="12"/>
        <v>415800</v>
      </c>
      <c r="H95" s="1">
        <f t="shared" si="13"/>
        <v>970199.99999999988</v>
      </c>
      <c r="I95" s="1">
        <f t="shared" si="7"/>
        <v>1879800</v>
      </c>
      <c r="J95" s="45">
        <f t="shared" si="8"/>
        <v>1880000</v>
      </c>
    </row>
    <row r="96" spans="1:10" ht="41.25" customHeight="1">
      <c r="A96" s="86">
        <v>701887</v>
      </c>
      <c r="B96" s="81" t="s">
        <v>404</v>
      </c>
      <c r="C96" s="25">
        <v>25</v>
      </c>
      <c r="D96" s="1">
        <f t="shared" si="9"/>
        <v>2310000</v>
      </c>
      <c r="E96" s="1">
        <f t="shared" si="10"/>
        <v>4750000</v>
      </c>
      <c r="F96" s="1">
        <f t="shared" si="11"/>
        <v>2440000</v>
      </c>
      <c r="G96" s="1">
        <f t="shared" si="12"/>
        <v>693000</v>
      </c>
      <c r="H96" s="1">
        <f t="shared" si="13"/>
        <v>1617000</v>
      </c>
      <c r="I96" s="1">
        <f t="shared" si="7"/>
        <v>3133000</v>
      </c>
      <c r="J96" s="45">
        <f t="shared" si="8"/>
        <v>3133000</v>
      </c>
    </row>
    <row r="97" spans="1:10" ht="41.25" customHeight="1">
      <c r="A97" s="86">
        <v>701892</v>
      </c>
      <c r="B97" s="81" t="s">
        <v>405</v>
      </c>
      <c r="C97" s="25">
        <v>9</v>
      </c>
      <c r="D97" s="1">
        <f t="shared" si="9"/>
        <v>831600</v>
      </c>
      <c r="E97" s="1">
        <f t="shared" si="10"/>
        <v>1710000</v>
      </c>
      <c r="F97" s="1">
        <f t="shared" si="11"/>
        <v>878400</v>
      </c>
      <c r="G97" s="1">
        <f t="shared" si="12"/>
        <v>249480</v>
      </c>
      <c r="H97" s="1">
        <f t="shared" si="13"/>
        <v>582120</v>
      </c>
      <c r="I97" s="1">
        <f t="shared" si="7"/>
        <v>1127880</v>
      </c>
      <c r="J97" s="45">
        <f t="shared" si="8"/>
        <v>1128000</v>
      </c>
    </row>
    <row r="98" spans="1:10" ht="41.25" customHeight="1">
      <c r="A98" s="8"/>
      <c r="B98" s="9"/>
      <c r="D98" s="43"/>
      <c r="E98" s="41"/>
      <c r="F98" s="41"/>
      <c r="G98" s="41"/>
      <c r="H98" s="41"/>
      <c r="I98" s="41"/>
      <c r="J98" s="46"/>
    </row>
    <row r="99" spans="1:10" ht="41.25" customHeight="1">
      <c r="A99" s="8"/>
      <c r="B99" s="9"/>
      <c r="D99" s="9"/>
    </row>
    <row r="100" spans="1:10" ht="41.25" customHeight="1">
      <c r="A100" s="8"/>
      <c r="B100" s="9"/>
      <c r="D100" s="9"/>
    </row>
    <row r="101" spans="1:10" ht="41.25" customHeight="1">
      <c r="A101" s="8"/>
      <c r="B101" s="9"/>
      <c r="D101" s="9"/>
    </row>
    <row r="102" spans="1:10" ht="41.25" customHeight="1">
      <c r="A102" s="8"/>
      <c r="B102" s="9"/>
      <c r="D102" s="9"/>
    </row>
    <row r="103" spans="1:10" ht="41.25" customHeight="1">
      <c r="A103" s="8"/>
      <c r="B103" s="9"/>
      <c r="D103" s="9"/>
    </row>
    <row r="104" spans="1:10" ht="41.25" customHeight="1">
      <c r="A104" s="8"/>
      <c r="B104" s="9"/>
      <c r="D104" s="9"/>
    </row>
    <row r="105" spans="1:10" ht="41.25" customHeight="1">
      <c r="A105" s="8"/>
      <c r="B105" s="9"/>
      <c r="D105" s="9"/>
    </row>
    <row r="106" spans="1:10" ht="41.25" customHeight="1">
      <c r="A106" s="8"/>
      <c r="B106" s="9"/>
      <c r="D106" s="9"/>
    </row>
    <row r="107" spans="1:10" ht="41.25" customHeight="1">
      <c r="A107" s="8"/>
      <c r="B107" s="9"/>
      <c r="D107" s="9"/>
    </row>
    <row r="108" spans="1:10">
      <c r="A108" s="8"/>
      <c r="B108" s="9"/>
      <c r="D108" s="9"/>
    </row>
    <row r="109" spans="1:10">
      <c r="A109" s="8"/>
      <c r="B109" s="9"/>
      <c r="D109" s="9"/>
    </row>
    <row r="110" spans="1:10">
      <c r="A110" s="8"/>
      <c r="B110" s="9"/>
      <c r="D110" s="9"/>
    </row>
    <row r="111" spans="1:10">
      <c r="A111" s="4"/>
      <c r="B111" s="8"/>
      <c r="D111" s="9"/>
      <c r="E111" s="9"/>
    </row>
    <row r="112" spans="1:10">
      <c r="A112" s="4"/>
      <c r="B112" s="12"/>
      <c r="D112" s="9"/>
      <c r="E112" s="9"/>
    </row>
    <row r="113" spans="1:5">
      <c r="A113" s="4"/>
      <c r="B113" s="8"/>
      <c r="C113" s="12"/>
      <c r="D113" s="9"/>
      <c r="E113" s="9"/>
    </row>
    <row r="114" spans="1:5">
      <c r="A114" s="4"/>
      <c r="B114" s="8"/>
      <c r="C114" s="8"/>
      <c r="D114" s="9"/>
      <c r="E114" s="9"/>
    </row>
    <row r="115" spans="1:5">
      <c r="A115" s="4"/>
      <c r="B115" s="8"/>
      <c r="C115" s="8"/>
      <c r="D115" s="9"/>
      <c r="E115" s="9"/>
    </row>
    <row r="116" spans="1:5">
      <c r="A116" s="4"/>
      <c r="B116" s="8"/>
      <c r="C116" s="8"/>
      <c r="D116" s="9"/>
      <c r="E116" s="9"/>
    </row>
    <row r="117" spans="1:5">
      <c r="A117" s="4"/>
      <c r="B117" s="8"/>
      <c r="C117" s="8"/>
      <c r="D117" s="9"/>
      <c r="E117" s="9"/>
    </row>
    <row r="118" spans="1:5">
      <c r="A118" s="4"/>
      <c r="B118" s="8"/>
      <c r="C118" s="8"/>
      <c r="D118" s="9"/>
      <c r="E118" s="9"/>
    </row>
    <row r="119" spans="1:5">
      <c r="A119" s="11"/>
      <c r="B119" s="8"/>
      <c r="C119" s="8"/>
      <c r="D119" s="9"/>
      <c r="E119" s="9"/>
    </row>
    <row r="120" spans="1:5">
      <c r="A120" s="4"/>
      <c r="B120" s="8"/>
      <c r="C120" s="8"/>
      <c r="D120" s="9"/>
      <c r="E120" s="9"/>
    </row>
    <row r="121" spans="1:5">
      <c r="A121" s="4"/>
      <c r="B121" s="8"/>
      <c r="C121" s="8"/>
      <c r="D121" s="9"/>
      <c r="E121" s="9"/>
    </row>
    <row r="122" spans="1:5">
      <c r="A122" s="4"/>
      <c r="B122" s="8"/>
      <c r="C122" s="8"/>
      <c r="D122" s="9"/>
      <c r="E122" s="9"/>
    </row>
    <row r="123" spans="1:5">
      <c r="A123" s="4"/>
      <c r="B123" s="8"/>
      <c r="C123" s="8"/>
      <c r="D123" s="9"/>
      <c r="E123" s="9"/>
    </row>
    <row r="124" spans="1:5">
      <c r="A124" s="4"/>
      <c r="B124" s="8"/>
      <c r="C124" s="8"/>
      <c r="D124" s="9"/>
      <c r="E124" s="9"/>
    </row>
    <row r="125" spans="1:5">
      <c r="A125" s="4"/>
      <c r="B125" s="8"/>
      <c r="C125" s="8"/>
      <c r="D125" s="9"/>
      <c r="E125" s="9"/>
    </row>
    <row r="126" spans="1:5">
      <c r="A126" s="4"/>
      <c r="B126" s="8"/>
      <c r="C126" s="8"/>
      <c r="D126" s="9"/>
      <c r="E126" s="9"/>
    </row>
    <row r="127" spans="1:5">
      <c r="A127" s="4"/>
      <c r="B127" s="8"/>
      <c r="C127" s="8"/>
      <c r="D127" s="9"/>
      <c r="E127" s="9"/>
    </row>
    <row r="128" spans="1:5">
      <c r="A128" s="4"/>
      <c r="B128" s="8"/>
      <c r="C128" s="8"/>
      <c r="D128" s="9"/>
      <c r="E128" s="9"/>
    </row>
    <row r="129" spans="1:5">
      <c r="A129" s="4"/>
      <c r="B129" s="8"/>
      <c r="C129" s="8"/>
      <c r="D129" s="9"/>
      <c r="E129" s="9"/>
    </row>
    <row r="130" spans="1:5">
      <c r="A130" s="4"/>
      <c r="B130" s="8"/>
      <c r="C130" s="8"/>
      <c r="D130" s="9"/>
      <c r="E130" s="9"/>
    </row>
    <row r="131" spans="1:5">
      <c r="A131" s="4"/>
      <c r="B131" s="8"/>
      <c r="C131" s="8"/>
      <c r="D131" s="9"/>
      <c r="E131" s="9"/>
    </row>
    <row r="132" spans="1:5">
      <c r="A132" s="4"/>
      <c r="B132" s="8"/>
      <c r="C132" s="8"/>
      <c r="D132" s="9"/>
      <c r="E132" s="9"/>
    </row>
    <row r="133" spans="1:5">
      <c r="A133" s="4"/>
      <c r="B133" s="8"/>
      <c r="C133" s="8"/>
      <c r="D133" s="9"/>
      <c r="E133" s="9"/>
    </row>
    <row r="134" spans="1:5">
      <c r="A134" s="4"/>
      <c r="B134" s="8"/>
      <c r="C134" s="8"/>
      <c r="D134" s="9"/>
      <c r="E134" s="9"/>
    </row>
    <row r="135" spans="1:5">
      <c r="A135" s="4"/>
      <c r="B135" s="8"/>
      <c r="C135" s="8"/>
      <c r="D135" s="9"/>
      <c r="E135" s="9"/>
    </row>
    <row r="136" spans="1:5">
      <c r="A136" s="4"/>
      <c r="B136" s="8"/>
      <c r="C136" s="8"/>
      <c r="D136" s="9"/>
      <c r="E136" s="9"/>
    </row>
    <row r="137" spans="1:5">
      <c r="A137" s="4"/>
      <c r="B137" s="8"/>
      <c r="C137" s="8"/>
      <c r="D137" s="9"/>
      <c r="E137" s="9"/>
    </row>
    <row r="138" spans="1:5">
      <c r="A138" s="4"/>
      <c r="B138" s="8"/>
      <c r="C138" s="8"/>
      <c r="D138" s="9"/>
      <c r="E138" s="9"/>
    </row>
    <row r="139" spans="1:5">
      <c r="A139" s="4"/>
      <c r="B139" s="8"/>
      <c r="C139" s="8"/>
      <c r="D139" s="9"/>
      <c r="E139" s="9"/>
    </row>
    <row r="140" spans="1:5">
      <c r="A140" s="4"/>
      <c r="B140" s="8"/>
      <c r="C140" s="8"/>
      <c r="D140" s="9"/>
      <c r="E140" s="9"/>
    </row>
    <row r="141" spans="1:5">
      <c r="A141" s="4"/>
      <c r="B141" s="8"/>
      <c r="C141" s="8"/>
      <c r="D141" s="9"/>
      <c r="E141" s="9"/>
    </row>
    <row r="142" spans="1:5">
      <c r="A142" s="4"/>
      <c r="B142" s="8"/>
      <c r="C142" s="8"/>
      <c r="D142" s="9"/>
      <c r="E142" s="9"/>
    </row>
    <row r="143" spans="1:5">
      <c r="A143" s="4"/>
      <c r="B143" s="8"/>
      <c r="C143" s="8"/>
      <c r="D143" s="9"/>
      <c r="E143" s="9"/>
    </row>
    <row r="144" spans="1:5">
      <c r="A144" s="4"/>
      <c r="B144" s="8"/>
      <c r="C144" s="8"/>
      <c r="D144" s="9"/>
      <c r="E144" s="9"/>
    </row>
    <row r="145" spans="1:5">
      <c r="A145" s="4"/>
      <c r="B145" s="8"/>
      <c r="C145" s="8"/>
      <c r="D145" s="9"/>
      <c r="E145" s="9"/>
    </row>
    <row r="146" spans="1:5">
      <c r="A146" s="4"/>
      <c r="B146" s="8"/>
      <c r="C146" s="8"/>
      <c r="D146" s="9"/>
      <c r="E146" s="9"/>
    </row>
    <row r="147" spans="1:5">
      <c r="A147" s="4"/>
      <c r="B147" s="8"/>
      <c r="C147" s="8"/>
      <c r="D147" s="9"/>
      <c r="E147" s="9"/>
    </row>
    <row r="148" spans="1:5">
      <c r="A148" s="4"/>
      <c r="B148" s="8"/>
      <c r="C148" s="8"/>
      <c r="D148" s="9"/>
      <c r="E148" s="9"/>
    </row>
    <row r="149" spans="1:5">
      <c r="A149" s="4"/>
      <c r="B149" s="8"/>
      <c r="C149" s="8"/>
      <c r="D149" s="9"/>
      <c r="E149" s="9"/>
    </row>
    <row r="150" spans="1:5">
      <c r="A150" s="4"/>
      <c r="B150" s="8"/>
      <c r="C150" s="8"/>
      <c r="D150" s="9"/>
      <c r="E150" s="9"/>
    </row>
    <row r="151" spans="1:5">
      <c r="A151" s="4"/>
      <c r="B151" s="8"/>
      <c r="C151" s="8"/>
      <c r="D151" s="9"/>
      <c r="E151" s="9"/>
    </row>
    <row r="152" spans="1:5">
      <c r="A152" s="4"/>
      <c r="B152" s="8"/>
      <c r="C152" s="8"/>
      <c r="D152" s="9"/>
      <c r="E152" s="9"/>
    </row>
    <row r="153" spans="1:5">
      <c r="A153" s="4"/>
      <c r="B153" s="8"/>
      <c r="C153" s="8"/>
      <c r="D153" s="9"/>
      <c r="E153" s="9"/>
    </row>
    <row r="154" spans="1:5">
      <c r="A154" s="4"/>
      <c r="B154" s="8"/>
      <c r="C154" s="8"/>
      <c r="D154" s="9"/>
      <c r="E154" s="9"/>
    </row>
    <row r="155" spans="1:5">
      <c r="A155" s="4"/>
      <c r="B155" s="8"/>
      <c r="C155" s="8"/>
      <c r="D155" s="9"/>
      <c r="E155" s="9"/>
    </row>
    <row r="156" spans="1:5">
      <c r="A156" s="4"/>
      <c r="B156" s="8"/>
      <c r="C156" s="8"/>
      <c r="D156" s="9"/>
      <c r="E156" s="9"/>
    </row>
    <row r="157" spans="1:5">
      <c r="A157" s="4"/>
      <c r="B157" s="8"/>
      <c r="C157" s="8"/>
      <c r="D157" s="9"/>
      <c r="E157" s="9"/>
    </row>
    <row r="158" spans="1:5">
      <c r="A158" s="4"/>
      <c r="B158" s="8"/>
      <c r="C158" s="8"/>
      <c r="D158" s="9"/>
      <c r="E158" s="9"/>
    </row>
    <row r="159" spans="1:5">
      <c r="A159" s="4"/>
      <c r="B159" s="8"/>
      <c r="C159" s="8"/>
      <c r="D159" s="9"/>
      <c r="E159" s="9"/>
    </row>
    <row r="160" spans="1:5">
      <c r="A160" s="4"/>
      <c r="B160" s="8"/>
      <c r="C160" s="8"/>
      <c r="D160" s="9"/>
      <c r="E160" s="9"/>
    </row>
    <row r="161" spans="1:5">
      <c r="A161" s="11"/>
      <c r="B161" s="8"/>
      <c r="C161" s="8"/>
      <c r="D161" s="9"/>
      <c r="E161" s="9"/>
    </row>
    <row r="162" spans="1:5">
      <c r="A162" s="11"/>
      <c r="B162" s="12"/>
      <c r="C162" s="12"/>
      <c r="D162" s="9"/>
      <c r="E162" s="9"/>
    </row>
    <row r="163" spans="1:5">
      <c r="A163" s="11"/>
      <c r="B163" s="12"/>
      <c r="C163" s="12"/>
      <c r="D163" s="9"/>
      <c r="E163" s="9"/>
    </row>
    <row r="164" spans="1:5">
      <c r="A164" s="11"/>
      <c r="B164" s="12"/>
      <c r="C164" s="12"/>
      <c r="D164" s="9"/>
      <c r="E164" s="9"/>
    </row>
    <row r="165" spans="1:5">
      <c r="B165" s="12"/>
      <c r="C165" s="12"/>
    </row>
    <row r="167" spans="1:5" ht="33" customHeight="1"/>
    <row r="168" spans="1:5" ht="35.25" customHeight="1"/>
    <row r="169" spans="1:5" ht="36.75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40.5" customHeight="1"/>
    <row r="188" ht="20.25" customHeight="1"/>
    <row r="189" ht="21" customHeight="1"/>
    <row r="190" ht="21" customHeight="1"/>
    <row r="191" ht="21" customHeight="1"/>
    <row r="192" ht="31.5" customHeight="1"/>
    <row r="193" ht="21" customHeight="1"/>
    <row r="194" ht="31.5" customHeight="1"/>
    <row r="195" ht="21" customHeight="1"/>
    <row r="196" ht="21" customHeight="1"/>
    <row r="197" ht="21" customHeight="1"/>
    <row r="198" ht="21" customHeight="1"/>
    <row r="200" ht="21" customHeight="1"/>
    <row r="201" ht="21" customHeight="1"/>
    <row r="202" ht="21" customHeight="1"/>
    <row r="203" ht="40.5" customHeight="1"/>
    <row r="204" ht="20.25" customHeight="1"/>
    <row r="205" ht="21" customHeight="1"/>
    <row r="206" ht="21" customHeight="1"/>
    <row r="207" ht="30.75" customHeight="1"/>
    <row r="208" ht="31.5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8" ht="40.5" customHeight="1"/>
    <row r="219" ht="20.25" customHeight="1"/>
    <row r="220" ht="47.25" customHeight="1"/>
    <row r="221" ht="31.5" customHeight="1"/>
    <row r="222" ht="31.5" customHeight="1"/>
    <row r="223" ht="31.5" customHeight="1"/>
    <row r="224" ht="31.5" customHeight="1"/>
    <row r="225" ht="21" customHeight="1"/>
    <row r="226" ht="21" customHeight="1"/>
    <row r="227" ht="21" customHeight="1"/>
    <row r="228" ht="21" customHeight="1"/>
    <row r="229" ht="21" customHeight="1"/>
    <row r="231" ht="21" customHeight="1"/>
    <row r="232" ht="33" customHeight="1"/>
    <row r="233" ht="40.5" customHeight="1"/>
    <row r="234" ht="20.25" customHeight="1"/>
    <row r="235" ht="21" customHeight="1"/>
    <row r="236" ht="33" customHeight="1"/>
    <row r="237" ht="21" customHeight="1"/>
    <row r="238" ht="21" customHeight="1"/>
    <row r="241" ht="40.5" customHeight="1"/>
    <row r="242" ht="20.25" customHeight="1"/>
    <row r="245" ht="21" customHeight="1"/>
    <row r="247" ht="20.25" customHeight="1"/>
    <row r="248" ht="20.25" customHeight="1"/>
    <row r="252" ht="21" customHeight="1"/>
    <row r="256" ht="21" customHeight="1"/>
    <row r="258" ht="21" customHeight="1"/>
    <row r="261" ht="21" customHeight="1"/>
    <row r="262" ht="40.5" customHeight="1"/>
    <row r="263" ht="20.25" customHeight="1"/>
    <row r="264" ht="21" customHeight="1"/>
    <row r="265" ht="21" customHeight="1"/>
    <row r="267" ht="21" customHeight="1"/>
    <row r="270" ht="21" customHeight="1"/>
    <row r="271" ht="25.5" customHeight="1"/>
    <row r="273" ht="25.5" customHeight="1"/>
    <row r="274" ht="21" customHeight="1"/>
    <row r="275" ht="21" customHeight="1"/>
    <row r="276" ht="21" customHeight="1"/>
    <row r="277" ht="40.5" customHeight="1"/>
    <row r="278" ht="20.25" customHeight="1"/>
    <row r="283" ht="36" customHeight="1"/>
    <row r="289" ht="21" customHeight="1"/>
    <row r="292" ht="21" customHeight="1"/>
    <row r="293" ht="40.5" customHeight="1"/>
    <row r="294" ht="20.25" customHeight="1"/>
    <row r="295" ht="21" customHeight="1"/>
    <row r="296" ht="21" customHeight="1"/>
    <row r="297" ht="31.5" customHeight="1"/>
    <row r="298" ht="40.5" customHeight="1"/>
    <row r="299" ht="20.25" customHeight="1"/>
    <row r="300" ht="28.5" customHeight="1"/>
    <row r="303" ht="21" customHeight="1"/>
    <row r="304" ht="15" customHeight="1"/>
    <row r="305" ht="15" customHeight="1"/>
    <row r="306" ht="15" customHeight="1"/>
    <row r="307" ht="15.75" customHeight="1"/>
    <row r="308" ht="40.5" customHeight="1"/>
    <row r="309" ht="20.25" customHeight="1"/>
    <row r="310" ht="21" customHeight="1"/>
    <row r="312" ht="28.5" customHeight="1"/>
    <row r="313" ht="21" customHeight="1"/>
    <row r="314" ht="21" customHeight="1"/>
    <row r="315" ht="21" customHeight="1"/>
    <row r="316" ht="21" customHeight="1"/>
    <row r="317" ht="40.5" customHeight="1"/>
    <row r="318" ht="20.25" customHeight="1"/>
    <row r="319" ht="47.25" customHeight="1"/>
    <row r="320" ht="21" customHeight="1"/>
    <row r="321" ht="40.5" customHeight="1"/>
    <row r="322" ht="20.25" customHeight="1"/>
    <row r="323" ht="21" customHeight="1"/>
    <row r="324" ht="21" customHeight="1"/>
    <row r="326" ht="21" customHeight="1"/>
    <row r="328" ht="21" customHeight="1"/>
    <row r="331" ht="21" customHeight="1"/>
    <row r="332" ht="21" customHeight="1"/>
    <row r="333" ht="21" customHeight="1"/>
    <row r="334" ht="21" customHeight="1"/>
    <row r="335" ht="21" customHeight="1"/>
    <row r="337" ht="40.5" customHeight="1"/>
    <row r="338" ht="20.25" customHeight="1"/>
    <row r="339" ht="21" customHeight="1"/>
    <row r="340" ht="21" customHeight="1"/>
    <row r="341" ht="31.5" customHeight="1"/>
    <row r="342" ht="21" customHeight="1"/>
    <row r="343" ht="21" customHeight="1"/>
    <row r="344" ht="21" customHeight="1"/>
    <row r="345" ht="21" customHeight="1"/>
    <row r="346" ht="40.5" customHeight="1"/>
    <row r="347" ht="20.25" customHeight="1"/>
    <row r="348" ht="21" customHeight="1"/>
    <row r="349" ht="21" customHeight="1"/>
    <row r="351" ht="40.5" customHeight="1"/>
    <row r="352" ht="20.25" customHeight="1"/>
    <row r="353" ht="21" customHeight="1"/>
    <row r="356" ht="21" customHeight="1"/>
    <row r="358" ht="21" customHeight="1"/>
    <row r="360" ht="21" customHeight="1"/>
    <row r="361" ht="21" customHeight="1"/>
    <row r="362" ht="21" customHeight="1"/>
    <row r="363" ht="21" customHeight="1"/>
    <row r="364" ht="31.5" customHeight="1"/>
    <row r="367" ht="40.5" customHeight="1"/>
    <row r="368" ht="20.25" customHeight="1"/>
    <row r="369" ht="21" customHeight="1"/>
    <row r="372" ht="21" customHeight="1"/>
    <row r="373" ht="21" customHeight="1"/>
    <row r="376" ht="21" customHeight="1"/>
    <row r="377" ht="21" customHeight="1"/>
    <row r="378" ht="21" customHeight="1"/>
    <row r="380" ht="21" customHeight="1"/>
    <row r="383" ht="18.75" customHeight="1"/>
    <row r="384" ht="18.75" customHeight="1"/>
    <row r="385" ht="21" customHeight="1"/>
    <row r="387" ht="21" customHeight="1"/>
    <row r="388" ht="21" customHeight="1"/>
    <row r="389" ht="21" customHeight="1"/>
    <row r="390" ht="31.5" customHeight="1"/>
    <row r="391" ht="21" customHeight="1"/>
    <row r="392" ht="21" customHeight="1"/>
    <row r="393" ht="21" customHeight="1"/>
    <row r="394" ht="21" customHeight="1"/>
    <row r="395" ht="31.5" customHeight="1"/>
    <row r="396" ht="31.5" customHeight="1"/>
    <row r="397" ht="31.5" customHeight="1"/>
    <row r="398" ht="33" customHeight="1"/>
    <row r="399" ht="40.5" customHeight="1"/>
    <row r="400" ht="20.25" customHeight="1"/>
    <row r="401" ht="21" customHeight="1"/>
    <row r="403" ht="21" customHeight="1"/>
    <row r="404" ht="31.5" customHeight="1"/>
    <row r="405" ht="21" customHeight="1"/>
    <row r="406" ht="21" customHeight="1"/>
    <row r="407" ht="21" customHeight="1"/>
    <row r="408" ht="15" customHeight="1"/>
    <row r="409" ht="15" customHeight="1"/>
    <row r="410" ht="15" customHeight="1"/>
    <row r="411" ht="15.75" customHeight="1"/>
    <row r="412" ht="40.5" customHeight="1"/>
    <row r="413" ht="20.25" customHeight="1"/>
    <row r="414" ht="21" customHeight="1"/>
    <row r="416" ht="21" customHeight="1"/>
    <row r="417" ht="31.5" customHeight="1"/>
    <row r="418" ht="21" customHeight="1"/>
    <row r="420" ht="21" customHeight="1"/>
    <row r="421" ht="21" customHeight="1"/>
    <row r="422" ht="21" customHeight="1"/>
    <row r="423" ht="21" customHeight="1"/>
    <row r="424" ht="31.5" customHeight="1"/>
    <row r="425" ht="21" customHeight="1"/>
    <row r="426" ht="21" customHeight="1"/>
    <row r="428" ht="40.5" customHeight="1"/>
    <row r="429" ht="20.25" customHeight="1"/>
    <row r="430" ht="21" customHeight="1"/>
    <row r="431" ht="31.5" customHeight="1"/>
    <row r="432" ht="21" customHeight="1"/>
    <row r="433" ht="21" customHeight="1"/>
    <row r="434" ht="21" customHeight="1"/>
    <row r="435" ht="21" customHeight="1"/>
    <row r="436" ht="31.5" customHeight="1"/>
    <row r="437" ht="31.5" customHeight="1"/>
    <row r="438" ht="48.75" customHeight="1"/>
    <row r="439" ht="21" customHeight="1"/>
    <row r="441" ht="35.25" customHeight="1"/>
    <row r="443" ht="40.5" customHeight="1"/>
    <row r="444" ht="20.25" customHeight="1"/>
    <row r="445" ht="21" customHeight="1"/>
    <row r="446" ht="21" customHeight="1"/>
    <row r="448" ht="21" customHeight="1"/>
    <row r="450" ht="21" customHeight="1"/>
    <row r="454" ht="21" customHeight="1"/>
    <row r="457" ht="21" customHeight="1"/>
    <row r="458" ht="21" customHeight="1"/>
    <row r="459" ht="40.5" customHeight="1"/>
    <row r="460" ht="20.25" customHeight="1"/>
    <row r="462" ht="21" customHeight="1"/>
    <row r="463" ht="21" customHeight="1"/>
    <row r="464" ht="21" customHeight="1"/>
    <row r="465" ht="21" customHeight="1"/>
    <row r="466" ht="21" customHeight="1"/>
    <row r="470" ht="21" customHeight="1"/>
    <row r="473" ht="21" customHeight="1"/>
    <row r="474" ht="40.5" customHeight="1"/>
    <row r="475" ht="20.25" customHeight="1"/>
    <row r="476" ht="21" customHeight="1"/>
    <row r="478" ht="21" customHeight="1"/>
    <row r="479" ht="21" customHeight="1"/>
    <row r="480" ht="21" customHeight="1"/>
    <row r="481" ht="21" customHeight="1"/>
    <row r="482" ht="51.75" customHeight="1"/>
    <row r="483" ht="56.25" customHeight="1"/>
    <row r="484" ht="31.5" customHeight="1"/>
    <row r="485" ht="31.5" customHeight="1"/>
    <row r="486" ht="21" customHeight="1"/>
    <row r="487" ht="21" customHeight="1"/>
    <row r="488" ht="40.5" customHeight="1"/>
    <row r="489" ht="20.25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40.5" customHeight="1"/>
    <row r="504" ht="20.25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40.5" customHeight="1"/>
    <row r="519" ht="20.25" customHeight="1"/>
    <row r="520" ht="21" customHeight="1"/>
    <row r="521" ht="36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40.5" customHeight="1"/>
    <row r="534" ht="20.25" customHeight="1"/>
    <row r="535" ht="31.5" customHeight="1"/>
    <row r="536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8.5" customHeight="1"/>
    <row r="548" ht="40.5" customHeight="1"/>
    <row r="549" ht="20.25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36" customHeight="1"/>
    <row r="557" ht="31.5" customHeight="1"/>
    <row r="558" ht="31.5" customHeight="1"/>
    <row r="559" ht="21" customHeight="1"/>
    <row r="562" ht="21" customHeight="1"/>
    <row r="563" ht="40.5" customHeight="1"/>
    <row r="564" ht="20.25" customHeight="1"/>
    <row r="565" ht="31.5" customHeight="1"/>
    <row r="566" ht="31.5" customHeight="1"/>
    <row r="567" ht="21" customHeight="1"/>
    <row r="568" ht="21" customHeight="1"/>
    <row r="569" ht="21" customHeight="1"/>
    <row r="570" ht="40.5" customHeight="1"/>
    <row r="571" ht="20.25" customHeight="1"/>
    <row r="572" ht="21" customHeight="1"/>
    <row r="574" ht="21" customHeight="1"/>
    <row r="578" ht="40.5" customHeight="1"/>
    <row r="579" ht="20.25" customHeight="1"/>
    <row r="580" ht="21" customHeight="1"/>
    <row r="583" ht="21" customHeight="1"/>
    <row r="584" ht="21" customHeight="1"/>
    <row r="585" ht="21" customHeight="1"/>
    <row r="586" ht="31.5" customHeight="1"/>
    <row r="588" ht="21" customHeight="1"/>
    <row r="589" ht="21" customHeight="1"/>
    <row r="590" ht="31.5" customHeight="1"/>
    <row r="591" ht="21" customHeight="1"/>
    <row r="594" ht="40.5" customHeight="1"/>
    <row r="595" ht="20.25" customHeight="1"/>
    <row r="596" ht="21" customHeight="1"/>
    <row r="597" ht="21" customHeight="1"/>
    <row r="598" ht="31.5" customHeight="1"/>
    <row r="599" ht="21" customHeight="1"/>
    <row r="600" ht="21" customHeight="1"/>
    <row r="604" ht="31.5" customHeight="1"/>
    <row r="605" ht="21" customHeight="1"/>
    <row r="607" ht="21" customHeight="1"/>
    <row r="609" ht="40.5" customHeight="1"/>
    <row r="610" ht="20.25" customHeight="1"/>
    <row r="611" ht="21" customHeight="1"/>
    <row r="614" ht="21" customHeight="1"/>
    <row r="615" ht="40.5" customHeight="1"/>
    <row r="616" ht="20.25" customHeight="1"/>
    <row r="617" ht="21" customHeight="1"/>
    <row r="618" ht="21" customHeight="1"/>
    <row r="619" ht="21" customHeight="1"/>
    <row r="620" ht="47.25" customHeight="1"/>
    <row r="621" ht="31.5" customHeight="1"/>
    <row r="622" ht="33" customHeight="1"/>
    <row r="623" ht="40.5" customHeight="1"/>
    <row r="624" ht="20.25" customHeight="1"/>
    <row r="625" ht="31.5" customHeight="1"/>
    <row r="626" ht="47.25" customHeight="1"/>
    <row r="627" ht="21" customHeight="1"/>
    <row r="628" ht="31.5" customHeight="1"/>
    <row r="629" ht="36" customHeight="1"/>
    <row r="630" ht="67.5" customHeight="1"/>
    <row r="631" ht="21" customHeight="1"/>
    <row r="632" ht="21" customHeight="1"/>
    <row r="633" ht="31.5" customHeight="1"/>
    <row r="634" ht="21" customHeight="1"/>
    <row r="635" ht="31.5" customHeight="1"/>
    <row r="636" ht="31.5" customHeight="1"/>
    <row r="637" ht="40.5" customHeight="1"/>
    <row r="638" ht="20.25" customHeight="1"/>
    <row r="639" ht="31.5" customHeight="1"/>
    <row r="640" ht="31.5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40.5" customHeight="1"/>
    <row r="652" ht="20.25" customHeight="1"/>
    <row r="653" ht="31.5" customHeight="1"/>
    <row r="656" ht="21" customHeight="1"/>
    <row r="657" ht="21" customHeight="1"/>
    <row r="659" ht="21" customHeight="1"/>
    <row r="660" ht="21" customHeight="1"/>
    <row r="662" ht="21" customHeight="1"/>
    <row r="663" ht="21" customHeight="1"/>
    <row r="665" ht="21" customHeight="1"/>
    <row r="667" ht="21" customHeight="1"/>
    <row r="668" ht="21" customHeight="1"/>
    <row r="669" ht="21" customHeight="1"/>
    <row r="670" ht="21" customHeight="1"/>
    <row r="672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3" ht="21" customHeight="1"/>
    <row r="685" ht="21" customHeight="1"/>
    <row r="686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31.5" customHeight="1"/>
    <row r="697" ht="16.5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7" ht="21" customHeight="1"/>
    <row r="708" ht="21" customHeight="1"/>
    <row r="709" ht="21" customHeight="1"/>
    <row r="710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3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7" ht="31.5" customHeight="1"/>
    <row r="738" ht="21" customHeight="1"/>
    <row r="741" ht="21" customHeight="1"/>
    <row r="743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6" ht="21" customHeight="1"/>
    <row r="757" ht="31.5" customHeight="1"/>
    <row r="758" ht="21" customHeight="1"/>
    <row r="759" ht="21" customHeight="1"/>
    <row r="760" ht="21" customHeight="1"/>
    <row r="761" ht="31.5" customHeight="1"/>
    <row r="763" ht="21" customHeight="1"/>
    <row r="765" ht="21" customHeight="1"/>
    <row r="767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31.5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31.5" customHeight="1"/>
    <row r="783" ht="21" customHeight="1"/>
    <row r="784" ht="31.5" customHeight="1"/>
    <row r="785" ht="21" customHeight="1"/>
    <row r="786" ht="21" customHeight="1"/>
    <row r="787" ht="21" customHeight="1"/>
    <row r="788" ht="21" customHeight="1"/>
    <row r="789" ht="21" customHeight="1"/>
    <row r="790" ht="31.5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8" ht="21" customHeight="1"/>
    <row r="799" ht="21" customHeight="1"/>
    <row r="800" ht="31.5" customHeight="1"/>
    <row r="801" ht="21" customHeight="1"/>
    <row r="802" ht="21" customHeight="1"/>
    <row r="803" ht="47.25" customHeight="1"/>
    <row r="804" ht="31.5" customHeight="1"/>
    <row r="805" ht="31.5" customHeight="1"/>
    <row r="806" ht="31.5" customHeight="1"/>
    <row r="807" ht="36" customHeight="1"/>
    <row r="808" ht="31.5" customHeight="1"/>
    <row r="809" ht="40.5" customHeight="1"/>
    <row r="810" ht="20.25" customHeight="1"/>
    <row r="811" ht="31.5" customHeight="1"/>
    <row r="812" ht="21" customHeight="1"/>
    <row r="813" ht="31.5" customHeight="1"/>
    <row r="814" ht="31.5" customHeight="1"/>
    <row r="815" ht="31.5" customHeight="1"/>
    <row r="816" ht="21" customHeight="1"/>
    <row r="817" ht="21" customHeight="1"/>
    <row r="818" ht="40.5" customHeight="1"/>
    <row r="819" ht="20.25" customHeight="1"/>
    <row r="820" ht="21" customHeight="1"/>
    <row r="821" ht="31.5" customHeight="1"/>
    <row r="822" ht="31.5" customHeight="1"/>
    <row r="823" ht="40.5" customHeight="1"/>
    <row r="824" ht="20.25" customHeight="1"/>
    <row r="825" ht="31.5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110.25" customHeight="1"/>
    <row r="833" ht="94.5" customHeight="1"/>
    <row r="834" ht="63" customHeight="1"/>
    <row r="835" ht="40.5" customHeight="1"/>
    <row r="836" ht="20.25" customHeight="1"/>
    <row r="837" ht="47.25" customHeight="1"/>
    <row r="838" ht="47.25" customHeight="1"/>
    <row r="839" ht="47.25" customHeight="1"/>
    <row r="840" ht="31.5" customHeight="1"/>
    <row r="841" ht="31.5" customHeight="1"/>
    <row r="842" ht="21" customHeight="1"/>
    <row r="843" ht="31.5" customHeight="1"/>
    <row r="844" ht="21" customHeight="1"/>
    <row r="845" ht="21" customHeight="1"/>
    <row r="850" ht="40.5" customHeight="1"/>
    <row r="851" ht="20.25" customHeight="1"/>
    <row r="852" ht="21" customHeight="1"/>
    <row r="853" ht="21" customHeight="1"/>
    <row r="854" ht="21" customHeight="1"/>
    <row r="855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5" ht="40.5" customHeight="1"/>
    <row r="866" ht="20.25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40.5" customHeight="1"/>
    <row r="875" ht="20.25" customHeight="1"/>
    <row r="876" ht="21" customHeight="1"/>
    <row r="877" ht="21" customHeight="1"/>
    <row r="878" ht="40.5" customHeight="1"/>
    <row r="879" ht="20.25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</sheetData>
  <mergeCells count="8">
    <mergeCell ref="B1:B2"/>
    <mergeCell ref="D1:D2"/>
    <mergeCell ref="F1:F2"/>
    <mergeCell ref="J1:J2"/>
    <mergeCell ref="I1:I2"/>
    <mergeCell ref="G1:G2"/>
    <mergeCell ref="H1:H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3431"/>
  <sheetViews>
    <sheetView rightToLeft="1" topLeftCell="A91" workbookViewId="0">
      <selection activeCell="A3" sqref="A3:D114"/>
    </sheetView>
  </sheetViews>
  <sheetFormatPr defaultRowHeight="15"/>
  <cols>
    <col min="1" max="1" width="8.28515625" customWidth="1"/>
    <col min="2" max="2" width="49" customWidth="1"/>
    <col min="3" max="3" width="15.42578125" hidden="1" customWidth="1"/>
    <col min="4" max="4" width="15.42578125" customWidth="1"/>
    <col min="5" max="5" width="11.7109375" customWidth="1"/>
    <col min="6" max="6" width="12.7109375" customWidth="1"/>
    <col min="7" max="7" width="11.7109375" hidden="1" customWidth="1"/>
    <col min="8" max="8" width="9.28515625" hidden="1" customWidth="1"/>
    <col min="9" max="9" width="10.5703125" customWidth="1"/>
    <col min="10" max="10" width="11.28515625" customWidth="1"/>
    <col min="11" max="11" width="11.85546875" style="34" customWidth="1"/>
  </cols>
  <sheetData>
    <row r="1" spans="1:11" ht="15" customHeight="1">
      <c r="A1" s="31"/>
      <c r="B1" s="68" t="s">
        <v>164</v>
      </c>
      <c r="C1" s="31"/>
      <c r="D1" s="64"/>
      <c r="E1" s="68" t="s">
        <v>442</v>
      </c>
      <c r="F1" s="68" t="s">
        <v>443</v>
      </c>
      <c r="G1" s="68" t="s">
        <v>358</v>
      </c>
      <c r="H1" s="68" t="s">
        <v>357</v>
      </c>
      <c r="I1" s="68" t="s">
        <v>436</v>
      </c>
      <c r="J1" s="68" t="s">
        <v>437</v>
      </c>
      <c r="K1" s="69" t="s">
        <v>435</v>
      </c>
    </row>
    <row r="2" spans="1:11" ht="45.75" customHeight="1">
      <c r="A2" s="31" t="s">
        <v>386</v>
      </c>
      <c r="B2" s="68"/>
      <c r="C2" s="54" t="s">
        <v>430</v>
      </c>
      <c r="D2" s="64"/>
      <c r="E2" s="68"/>
      <c r="F2" s="68"/>
      <c r="G2" s="68"/>
      <c r="H2" s="68"/>
      <c r="I2" s="68"/>
      <c r="J2" s="68"/>
      <c r="K2" s="69"/>
    </row>
    <row r="3" spans="1:11">
      <c r="A3" s="15">
        <v>702000</v>
      </c>
      <c r="B3" s="6" t="s">
        <v>165</v>
      </c>
      <c r="C3" s="25">
        <v>4.3600000000000003</v>
      </c>
      <c r="D3" s="25">
        <f xml:space="preserve"> E3/92400</f>
        <v>4.3600000000000003</v>
      </c>
      <c r="E3" s="1">
        <f>C3*92400</f>
        <v>402864.00000000006</v>
      </c>
      <c r="F3" s="1">
        <f>C3*190000</f>
        <v>828400.00000000012</v>
      </c>
      <c r="G3" s="1">
        <f>F3-E3</f>
        <v>425536.00000000006</v>
      </c>
      <c r="H3" s="1">
        <f>E3*0.3</f>
        <v>120859.20000000001</v>
      </c>
      <c r="I3" s="1">
        <f>E3*0.7</f>
        <v>282004.80000000005</v>
      </c>
      <c r="J3" s="1">
        <f>H3+G3</f>
        <v>546395.20000000007</v>
      </c>
      <c r="K3" s="36">
        <f>ROUND(J3,-3)</f>
        <v>546000</v>
      </c>
    </row>
    <row r="4" spans="1:11" ht="20.25" customHeight="1">
      <c r="A4" s="15">
        <v>702005</v>
      </c>
      <c r="B4" s="6" t="s">
        <v>166</v>
      </c>
      <c r="C4" s="25">
        <v>5.12</v>
      </c>
      <c r="D4" s="25">
        <f t="shared" ref="D4:D67" si="0" xml:space="preserve"> E4/92400</f>
        <v>5.12</v>
      </c>
      <c r="E4" s="1">
        <f t="shared" ref="E4:E67" si="1">C4*92400</f>
        <v>473088</v>
      </c>
      <c r="F4" s="1">
        <f t="shared" ref="F4:F67" si="2">C4*190000</f>
        <v>972800</v>
      </c>
      <c r="G4" s="1">
        <f t="shared" ref="G4:G66" si="3">F4-E4</f>
        <v>499712</v>
      </c>
      <c r="H4" s="1">
        <f t="shared" ref="H4:H66" si="4">E4*0.3</f>
        <v>141926.39999999999</v>
      </c>
      <c r="I4" s="1">
        <f t="shared" ref="I4:I66" si="5">E4*0.7</f>
        <v>331161.59999999998</v>
      </c>
      <c r="J4" s="1">
        <f t="shared" ref="J4:J66" si="6">H4+G4</f>
        <v>641638.40000000002</v>
      </c>
      <c r="K4" s="36">
        <f t="shared" ref="K4:K66" si="7">ROUND(J4,-3)</f>
        <v>642000</v>
      </c>
    </row>
    <row r="5" spans="1:11">
      <c r="A5" s="15">
        <v>702010</v>
      </c>
      <c r="B5" s="6" t="s">
        <v>167</v>
      </c>
      <c r="C5" s="25">
        <v>8.32</v>
      </c>
      <c r="D5" s="25">
        <f t="shared" si="0"/>
        <v>8.32</v>
      </c>
      <c r="E5" s="1">
        <f t="shared" si="1"/>
        <v>768768</v>
      </c>
      <c r="F5" s="1">
        <f t="shared" si="2"/>
        <v>1580800</v>
      </c>
      <c r="G5" s="1">
        <f t="shared" si="3"/>
        <v>812032</v>
      </c>
      <c r="H5" s="1">
        <f t="shared" si="4"/>
        <v>230630.39999999999</v>
      </c>
      <c r="I5" s="1">
        <f t="shared" si="5"/>
        <v>538137.59999999998</v>
      </c>
      <c r="J5" s="1">
        <f t="shared" si="6"/>
        <v>1042662.4</v>
      </c>
      <c r="K5" s="36">
        <f t="shared" si="7"/>
        <v>1043000</v>
      </c>
    </row>
    <row r="6" spans="1:11">
      <c r="A6" s="15">
        <v>702015</v>
      </c>
      <c r="B6" s="6" t="s">
        <v>169</v>
      </c>
      <c r="C6" s="25">
        <v>8.32</v>
      </c>
      <c r="D6" s="25">
        <f t="shared" si="0"/>
        <v>8.32</v>
      </c>
      <c r="E6" s="1">
        <f t="shared" si="1"/>
        <v>768768</v>
      </c>
      <c r="F6" s="1">
        <f t="shared" si="2"/>
        <v>1580800</v>
      </c>
      <c r="G6" s="1">
        <f t="shared" si="3"/>
        <v>812032</v>
      </c>
      <c r="H6" s="1">
        <f t="shared" si="4"/>
        <v>230630.39999999999</v>
      </c>
      <c r="I6" s="1">
        <f t="shared" si="5"/>
        <v>538137.59999999998</v>
      </c>
      <c r="J6" s="1">
        <f t="shared" si="6"/>
        <v>1042662.4</v>
      </c>
      <c r="K6" s="36">
        <f t="shared" si="7"/>
        <v>1043000</v>
      </c>
    </row>
    <row r="7" spans="1:11" ht="20.25" customHeight="1">
      <c r="A7" s="15">
        <v>702020</v>
      </c>
      <c r="B7" s="6" t="s">
        <v>168</v>
      </c>
      <c r="C7" s="25">
        <v>9.49</v>
      </c>
      <c r="D7" s="25">
        <f t="shared" si="0"/>
        <v>9.49</v>
      </c>
      <c r="E7" s="1">
        <f t="shared" si="1"/>
        <v>876876</v>
      </c>
      <c r="F7" s="1">
        <f t="shared" si="2"/>
        <v>1803100</v>
      </c>
      <c r="G7" s="1">
        <f t="shared" si="3"/>
        <v>926224</v>
      </c>
      <c r="H7" s="1">
        <f t="shared" si="4"/>
        <v>263062.8</v>
      </c>
      <c r="I7" s="1">
        <f t="shared" si="5"/>
        <v>613813.19999999995</v>
      </c>
      <c r="J7" s="1">
        <f t="shared" si="6"/>
        <v>1189286.8</v>
      </c>
      <c r="K7" s="36">
        <f t="shared" si="7"/>
        <v>1189000</v>
      </c>
    </row>
    <row r="8" spans="1:11">
      <c r="A8" s="15">
        <v>702025</v>
      </c>
      <c r="B8" s="6" t="s">
        <v>170</v>
      </c>
      <c r="C8" s="25">
        <v>14.24</v>
      </c>
      <c r="D8" s="25">
        <f t="shared" si="0"/>
        <v>14.24</v>
      </c>
      <c r="E8" s="1">
        <f t="shared" si="1"/>
        <v>1315776</v>
      </c>
      <c r="F8" s="1">
        <f t="shared" si="2"/>
        <v>2705600</v>
      </c>
      <c r="G8" s="1">
        <f t="shared" si="3"/>
        <v>1389824</v>
      </c>
      <c r="H8" s="1">
        <f t="shared" si="4"/>
        <v>394732.79999999999</v>
      </c>
      <c r="I8" s="1">
        <f t="shared" si="5"/>
        <v>921043.2</v>
      </c>
      <c r="J8" s="1">
        <f t="shared" si="6"/>
        <v>1784556.8</v>
      </c>
      <c r="K8" s="36">
        <f t="shared" si="7"/>
        <v>1785000</v>
      </c>
    </row>
    <row r="9" spans="1:11">
      <c r="A9" s="15">
        <v>702030</v>
      </c>
      <c r="B9" s="6" t="s">
        <v>260</v>
      </c>
      <c r="C9" s="25">
        <v>8.32</v>
      </c>
      <c r="D9" s="25">
        <f t="shared" si="0"/>
        <v>8.32</v>
      </c>
      <c r="E9" s="1">
        <f t="shared" si="1"/>
        <v>768768</v>
      </c>
      <c r="F9" s="1">
        <f t="shared" si="2"/>
        <v>1580800</v>
      </c>
      <c r="G9" s="1">
        <f t="shared" si="3"/>
        <v>812032</v>
      </c>
      <c r="H9" s="1">
        <f t="shared" si="4"/>
        <v>230630.39999999999</v>
      </c>
      <c r="I9" s="1">
        <f t="shared" si="5"/>
        <v>538137.59999999998</v>
      </c>
      <c r="J9" s="1">
        <f t="shared" si="6"/>
        <v>1042662.4</v>
      </c>
      <c r="K9" s="36">
        <f t="shared" si="7"/>
        <v>1043000</v>
      </c>
    </row>
    <row r="10" spans="1:11" ht="20.25" customHeight="1">
      <c r="A10" s="15">
        <v>702035</v>
      </c>
      <c r="B10" s="6" t="s">
        <v>171</v>
      </c>
      <c r="C10" s="25">
        <v>7</v>
      </c>
      <c r="D10" s="25">
        <f t="shared" si="0"/>
        <v>7</v>
      </c>
      <c r="E10" s="1">
        <f t="shared" si="1"/>
        <v>646800</v>
      </c>
      <c r="F10" s="1">
        <f t="shared" si="2"/>
        <v>1330000</v>
      </c>
      <c r="G10" s="1">
        <f t="shared" si="3"/>
        <v>683200</v>
      </c>
      <c r="H10" s="1">
        <f t="shared" si="4"/>
        <v>194040</v>
      </c>
      <c r="I10" s="1">
        <f t="shared" si="5"/>
        <v>452760</v>
      </c>
      <c r="J10" s="1">
        <f t="shared" si="6"/>
        <v>877240</v>
      </c>
      <c r="K10" s="36">
        <f t="shared" si="7"/>
        <v>877000</v>
      </c>
    </row>
    <row r="11" spans="1:11" ht="30">
      <c r="A11" s="15">
        <v>702040</v>
      </c>
      <c r="B11" s="6" t="s">
        <v>261</v>
      </c>
      <c r="C11" s="25">
        <v>4.3600000000000003</v>
      </c>
      <c r="D11" s="25">
        <f t="shared" si="0"/>
        <v>4.3600000000000003</v>
      </c>
      <c r="E11" s="1">
        <f t="shared" si="1"/>
        <v>402864.00000000006</v>
      </c>
      <c r="F11" s="1">
        <f t="shared" si="2"/>
        <v>828400.00000000012</v>
      </c>
      <c r="G11" s="1">
        <f t="shared" si="3"/>
        <v>425536.00000000006</v>
      </c>
      <c r="H11" s="1">
        <f t="shared" si="4"/>
        <v>120859.20000000001</v>
      </c>
      <c r="I11" s="1">
        <f t="shared" si="5"/>
        <v>282004.80000000005</v>
      </c>
      <c r="J11" s="1">
        <f t="shared" si="6"/>
        <v>546395.20000000007</v>
      </c>
      <c r="K11" s="36">
        <f t="shared" si="7"/>
        <v>546000</v>
      </c>
    </row>
    <row r="12" spans="1:11">
      <c r="A12" s="15">
        <v>702050</v>
      </c>
      <c r="B12" s="6" t="s">
        <v>263</v>
      </c>
      <c r="C12" s="25">
        <v>7.47</v>
      </c>
      <c r="D12" s="25">
        <f t="shared" si="0"/>
        <v>7.47</v>
      </c>
      <c r="E12" s="1">
        <f t="shared" si="1"/>
        <v>690228</v>
      </c>
      <c r="F12" s="1">
        <f t="shared" si="2"/>
        <v>1419300</v>
      </c>
      <c r="G12" s="1">
        <f t="shared" si="3"/>
        <v>729072</v>
      </c>
      <c r="H12" s="1">
        <f t="shared" si="4"/>
        <v>207068.4</v>
      </c>
      <c r="I12" s="1">
        <f t="shared" si="5"/>
        <v>483159.6</v>
      </c>
      <c r="J12" s="1">
        <f t="shared" si="6"/>
        <v>936140.4</v>
      </c>
      <c r="K12" s="36">
        <f t="shared" si="7"/>
        <v>936000</v>
      </c>
    </row>
    <row r="13" spans="1:11" ht="20.25" customHeight="1">
      <c r="A13" s="15">
        <v>702055</v>
      </c>
      <c r="B13" s="6" t="s">
        <v>262</v>
      </c>
      <c r="C13" s="25">
        <v>4.3600000000000003</v>
      </c>
      <c r="D13" s="25">
        <f t="shared" si="0"/>
        <v>4.3600000000000003</v>
      </c>
      <c r="E13" s="1">
        <f t="shared" si="1"/>
        <v>402864.00000000006</v>
      </c>
      <c r="F13" s="1">
        <f t="shared" si="2"/>
        <v>828400.00000000012</v>
      </c>
      <c r="G13" s="1">
        <f t="shared" si="3"/>
        <v>425536.00000000006</v>
      </c>
      <c r="H13" s="1">
        <f t="shared" si="4"/>
        <v>120859.20000000001</v>
      </c>
      <c r="I13" s="1">
        <f t="shared" si="5"/>
        <v>282004.80000000005</v>
      </c>
      <c r="J13" s="1">
        <f t="shared" si="6"/>
        <v>546395.20000000007</v>
      </c>
      <c r="K13" s="36">
        <f t="shared" si="7"/>
        <v>546000</v>
      </c>
    </row>
    <row r="14" spans="1:11">
      <c r="A14" s="15">
        <v>702060</v>
      </c>
      <c r="B14" s="6" t="s">
        <v>264</v>
      </c>
      <c r="C14" s="25">
        <v>4.9800000000000004</v>
      </c>
      <c r="D14" s="25">
        <f t="shared" si="0"/>
        <v>4.9800000000000004</v>
      </c>
      <c r="E14" s="1">
        <f t="shared" si="1"/>
        <v>460152.00000000006</v>
      </c>
      <c r="F14" s="1">
        <f t="shared" si="2"/>
        <v>946200.00000000012</v>
      </c>
      <c r="G14" s="1">
        <f t="shared" si="3"/>
        <v>486048.00000000006</v>
      </c>
      <c r="H14" s="1">
        <f t="shared" si="4"/>
        <v>138045.6</v>
      </c>
      <c r="I14" s="1">
        <f t="shared" si="5"/>
        <v>322106.40000000002</v>
      </c>
      <c r="J14" s="1">
        <f t="shared" si="6"/>
        <v>624093.60000000009</v>
      </c>
      <c r="K14" s="36">
        <f t="shared" si="7"/>
        <v>624000</v>
      </c>
    </row>
    <row r="15" spans="1:11">
      <c r="A15" s="15">
        <v>702065</v>
      </c>
      <c r="B15" s="6" t="s">
        <v>265</v>
      </c>
      <c r="C15" s="25">
        <v>7.47</v>
      </c>
      <c r="D15" s="25">
        <f t="shared" si="0"/>
        <v>7.47</v>
      </c>
      <c r="E15" s="1">
        <f t="shared" si="1"/>
        <v>690228</v>
      </c>
      <c r="F15" s="1">
        <f t="shared" si="2"/>
        <v>1419300</v>
      </c>
      <c r="G15" s="1">
        <f t="shared" si="3"/>
        <v>729072</v>
      </c>
      <c r="H15" s="1">
        <f t="shared" si="4"/>
        <v>207068.4</v>
      </c>
      <c r="I15" s="1">
        <f t="shared" si="5"/>
        <v>483159.6</v>
      </c>
      <c r="J15" s="1">
        <f t="shared" si="6"/>
        <v>936140.4</v>
      </c>
      <c r="K15" s="36">
        <f t="shared" si="7"/>
        <v>936000</v>
      </c>
    </row>
    <row r="16" spans="1:11" ht="20.25" customHeight="1">
      <c r="A16" s="15">
        <v>702070</v>
      </c>
      <c r="B16" s="6" t="s">
        <v>266</v>
      </c>
      <c r="C16" s="25">
        <v>8.32</v>
      </c>
      <c r="D16" s="25">
        <f t="shared" si="0"/>
        <v>8.32</v>
      </c>
      <c r="E16" s="1">
        <f t="shared" si="1"/>
        <v>768768</v>
      </c>
      <c r="F16" s="1">
        <f t="shared" si="2"/>
        <v>1580800</v>
      </c>
      <c r="G16" s="1">
        <f t="shared" si="3"/>
        <v>812032</v>
      </c>
      <c r="H16" s="1">
        <f t="shared" si="4"/>
        <v>230630.39999999999</v>
      </c>
      <c r="I16" s="1">
        <f t="shared" si="5"/>
        <v>538137.59999999998</v>
      </c>
      <c r="J16" s="1">
        <f t="shared" si="6"/>
        <v>1042662.4</v>
      </c>
      <c r="K16" s="36">
        <f t="shared" si="7"/>
        <v>1043000</v>
      </c>
    </row>
    <row r="17" spans="1:11">
      <c r="A17" s="15">
        <v>702075</v>
      </c>
      <c r="B17" s="6" t="s">
        <v>172</v>
      </c>
      <c r="C17" s="25">
        <v>9.49</v>
      </c>
      <c r="D17" s="25">
        <f t="shared" si="0"/>
        <v>9.49</v>
      </c>
      <c r="E17" s="1">
        <f t="shared" si="1"/>
        <v>876876</v>
      </c>
      <c r="F17" s="1">
        <f t="shared" si="2"/>
        <v>1803100</v>
      </c>
      <c r="G17" s="1">
        <f t="shared" si="3"/>
        <v>926224</v>
      </c>
      <c r="H17" s="1">
        <f t="shared" si="4"/>
        <v>263062.8</v>
      </c>
      <c r="I17" s="1">
        <f t="shared" si="5"/>
        <v>613813.19999999995</v>
      </c>
      <c r="J17" s="1">
        <f t="shared" si="6"/>
        <v>1189286.8</v>
      </c>
      <c r="K17" s="36">
        <f t="shared" si="7"/>
        <v>1189000</v>
      </c>
    </row>
    <row r="18" spans="1:11">
      <c r="A18" s="15">
        <v>702080</v>
      </c>
      <c r="B18" s="6" t="s">
        <v>309</v>
      </c>
      <c r="C18" s="25">
        <v>14.2</v>
      </c>
      <c r="D18" s="25">
        <f t="shared" si="0"/>
        <v>14.2</v>
      </c>
      <c r="E18" s="1">
        <f t="shared" si="1"/>
        <v>1312080</v>
      </c>
      <c r="F18" s="1">
        <f t="shared" si="2"/>
        <v>2698000</v>
      </c>
      <c r="G18" s="1">
        <f t="shared" si="3"/>
        <v>1385920</v>
      </c>
      <c r="H18" s="1">
        <f t="shared" si="4"/>
        <v>393624</v>
      </c>
      <c r="I18" s="1">
        <f t="shared" si="5"/>
        <v>918455.99999999988</v>
      </c>
      <c r="J18" s="1">
        <f t="shared" si="6"/>
        <v>1779544</v>
      </c>
      <c r="K18" s="36">
        <f t="shared" si="7"/>
        <v>1780000</v>
      </c>
    </row>
    <row r="19" spans="1:11" ht="20.25" customHeight="1">
      <c r="A19" s="15">
        <v>702085</v>
      </c>
      <c r="B19" s="6" t="s">
        <v>173</v>
      </c>
      <c r="C19" s="25">
        <v>4.72</v>
      </c>
      <c r="D19" s="25">
        <f t="shared" si="0"/>
        <v>4.72</v>
      </c>
      <c r="E19" s="1">
        <f t="shared" si="1"/>
        <v>436128</v>
      </c>
      <c r="F19" s="1">
        <f t="shared" si="2"/>
        <v>896800</v>
      </c>
      <c r="G19" s="1">
        <f t="shared" si="3"/>
        <v>460672</v>
      </c>
      <c r="H19" s="1">
        <f t="shared" si="4"/>
        <v>130838.39999999999</v>
      </c>
      <c r="I19" s="1">
        <f t="shared" si="5"/>
        <v>305289.59999999998</v>
      </c>
      <c r="J19" s="1">
        <f t="shared" si="6"/>
        <v>591510.4</v>
      </c>
      <c r="K19" s="36">
        <f t="shared" si="7"/>
        <v>592000</v>
      </c>
    </row>
    <row r="20" spans="1:11">
      <c r="A20" s="15">
        <v>702090</v>
      </c>
      <c r="B20" s="6" t="s">
        <v>174</v>
      </c>
      <c r="C20" s="25">
        <v>4.49</v>
      </c>
      <c r="D20" s="25">
        <f t="shared" si="0"/>
        <v>4.49</v>
      </c>
      <c r="E20" s="1">
        <f t="shared" si="1"/>
        <v>414876</v>
      </c>
      <c r="F20" s="1">
        <f t="shared" si="2"/>
        <v>853100</v>
      </c>
      <c r="G20" s="1">
        <f t="shared" si="3"/>
        <v>438224</v>
      </c>
      <c r="H20" s="1">
        <f t="shared" si="4"/>
        <v>124462.79999999999</v>
      </c>
      <c r="I20" s="1">
        <f t="shared" si="5"/>
        <v>290413.19999999995</v>
      </c>
      <c r="J20" s="1">
        <f t="shared" si="6"/>
        <v>562686.80000000005</v>
      </c>
      <c r="K20" s="36">
        <f t="shared" si="7"/>
        <v>563000</v>
      </c>
    </row>
    <row r="21" spans="1:11">
      <c r="A21" s="15">
        <v>702095</v>
      </c>
      <c r="B21" s="6" t="s">
        <v>175</v>
      </c>
      <c r="C21" s="25">
        <v>4.59</v>
      </c>
      <c r="D21" s="25">
        <f t="shared" si="0"/>
        <v>4.59</v>
      </c>
      <c r="E21" s="1">
        <f t="shared" si="1"/>
        <v>424116</v>
      </c>
      <c r="F21" s="1">
        <f t="shared" si="2"/>
        <v>872100</v>
      </c>
      <c r="G21" s="1">
        <f t="shared" si="3"/>
        <v>447984</v>
      </c>
      <c r="H21" s="1">
        <f t="shared" si="4"/>
        <v>127234.79999999999</v>
      </c>
      <c r="I21" s="1">
        <f t="shared" si="5"/>
        <v>296881.19999999995</v>
      </c>
      <c r="J21" s="1">
        <f t="shared" si="6"/>
        <v>575218.80000000005</v>
      </c>
      <c r="K21" s="36">
        <f t="shared" si="7"/>
        <v>575000</v>
      </c>
    </row>
    <row r="22" spans="1:11" ht="20.25" customHeight="1">
      <c r="A22" s="15">
        <v>702100</v>
      </c>
      <c r="B22" s="6" t="s">
        <v>267</v>
      </c>
      <c r="C22" s="25">
        <v>7.1</v>
      </c>
      <c r="D22" s="25">
        <f t="shared" si="0"/>
        <v>7.1</v>
      </c>
      <c r="E22" s="1">
        <f t="shared" si="1"/>
        <v>656040</v>
      </c>
      <c r="F22" s="1">
        <f t="shared" si="2"/>
        <v>1349000</v>
      </c>
      <c r="G22" s="1">
        <f t="shared" si="3"/>
        <v>692960</v>
      </c>
      <c r="H22" s="1">
        <f t="shared" si="4"/>
        <v>196812</v>
      </c>
      <c r="I22" s="1">
        <f t="shared" si="5"/>
        <v>459227.99999999994</v>
      </c>
      <c r="J22" s="1">
        <f t="shared" si="6"/>
        <v>889772</v>
      </c>
      <c r="K22" s="36">
        <f t="shared" si="7"/>
        <v>890000</v>
      </c>
    </row>
    <row r="23" spans="1:11" ht="30">
      <c r="A23" s="15">
        <v>702105</v>
      </c>
      <c r="B23" s="6" t="s">
        <v>268</v>
      </c>
      <c r="C23" s="25">
        <v>4.8499999999999996</v>
      </c>
      <c r="D23" s="25">
        <f t="shared" si="0"/>
        <v>4.8499999999999996</v>
      </c>
      <c r="E23" s="1">
        <f t="shared" si="1"/>
        <v>448139.99999999994</v>
      </c>
      <c r="F23" s="1">
        <f t="shared" si="2"/>
        <v>921499.99999999988</v>
      </c>
      <c r="G23" s="1">
        <f t="shared" si="3"/>
        <v>473359.99999999994</v>
      </c>
      <c r="H23" s="1">
        <f t="shared" si="4"/>
        <v>134441.99999999997</v>
      </c>
      <c r="I23" s="1">
        <f t="shared" si="5"/>
        <v>313697.99999999994</v>
      </c>
      <c r="J23" s="1">
        <f t="shared" si="6"/>
        <v>607801.99999999988</v>
      </c>
      <c r="K23" s="36">
        <f t="shared" si="7"/>
        <v>608000</v>
      </c>
    </row>
    <row r="24" spans="1:11" ht="30">
      <c r="A24" s="15">
        <v>702110</v>
      </c>
      <c r="B24" s="6" t="s">
        <v>269</v>
      </c>
      <c r="C24" s="25">
        <v>7.1</v>
      </c>
      <c r="D24" s="25">
        <f t="shared" si="0"/>
        <v>7.1</v>
      </c>
      <c r="E24" s="1">
        <f t="shared" si="1"/>
        <v>656040</v>
      </c>
      <c r="F24" s="1">
        <f t="shared" si="2"/>
        <v>1349000</v>
      </c>
      <c r="G24" s="1">
        <f t="shared" si="3"/>
        <v>692960</v>
      </c>
      <c r="H24" s="1">
        <f t="shared" si="4"/>
        <v>196812</v>
      </c>
      <c r="I24" s="1">
        <f t="shared" si="5"/>
        <v>459227.99999999994</v>
      </c>
      <c r="J24" s="1">
        <f t="shared" si="6"/>
        <v>889772</v>
      </c>
      <c r="K24" s="36">
        <f t="shared" si="7"/>
        <v>890000</v>
      </c>
    </row>
    <row r="25" spans="1:11" ht="37.5" customHeight="1">
      <c r="A25" s="15">
        <v>702115</v>
      </c>
      <c r="B25" s="6" t="s">
        <v>270</v>
      </c>
      <c r="C25" s="25">
        <v>9.58</v>
      </c>
      <c r="D25" s="25">
        <f t="shared" si="0"/>
        <v>9.58</v>
      </c>
      <c r="E25" s="1">
        <f t="shared" si="1"/>
        <v>885192</v>
      </c>
      <c r="F25" s="1">
        <f t="shared" si="2"/>
        <v>1820200</v>
      </c>
      <c r="G25" s="1">
        <f t="shared" si="3"/>
        <v>935008</v>
      </c>
      <c r="H25" s="1">
        <f t="shared" si="4"/>
        <v>265557.59999999998</v>
      </c>
      <c r="I25" s="1">
        <f t="shared" si="5"/>
        <v>619634.39999999991</v>
      </c>
      <c r="J25" s="1">
        <f t="shared" si="6"/>
        <v>1200565.6000000001</v>
      </c>
      <c r="K25" s="36">
        <f t="shared" si="7"/>
        <v>1201000</v>
      </c>
    </row>
    <row r="26" spans="1:11">
      <c r="A26" s="15">
        <v>702120</v>
      </c>
      <c r="B26" s="6" t="s">
        <v>176</v>
      </c>
      <c r="C26" s="25">
        <v>5.73</v>
      </c>
      <c r="D26" s="25">
        <f t="shared" si="0"/>
        <v>5.73</v>
      </c>
      <c r="E26" s="1">
        <f t="shared" si="1"/>
        <v>529452</v>
      </c>
      <c r="F26" s="1">
        <f t="shared" si="2"/>
        <v>1088700</v>
      </c>
      <c r="G26" s="1">
        <f t="shared" si="3"/>
        <v>559248</v>
      </c>
      <c r="H26" s="1">
        <f t="shared" si="4"/>
        <v>158835.6</v>
      </c>
      <c r="I26" s="1">
        <f t="shared" si="5"/>
        <v>370616.39999999997</v>
      </c>
      <c r="J26" s="1">
        <f t="shared" si="6"/>
        <v>718083.6</v>
      </c>
      <c r="K26" s="36">
        <f t="shared" si="7"/>
        <v>718000</v>
      </c>
    </row>
    <row r="27" spans="1:11">
      <c r="A27" s="15">
        <v>702125</v>
      </c>
      <c r="B27" s="6" t="s">
        <v>177</v>
      </c>
      <c r="C27" s="25">
        <v>5.85</v>
      </c>
      <c r="D27" s="25">
        <f t="shared" si="0"/>
        <v>5.85</v>
      </c>
      <c r="E27" s="1">
        <f t="shared" si="1"/>
        <v>540540</v>
      </c>
      <c r="F27" s="1">
        <f t="shared" si="2"/>
        <v>1111500</v>
      </c>
      <c r="G27" s="1">
        <f t="shared" si="3"/>
        <v>570960</v>
      </c>
      <c r="H27" s="1">
        <f t="shared" si="4"/>
        <v>162162</v>
      </c>
      <c r="I27" s="1">
        <f t="shared" si="5"/>
        <v>378378</v>
      </c>
      <c r="J27" s="1">
        <f t="shared" si="6"/>
        <v>733122</v>
      </c>
      <c r="K27" s="36">
        <f t="shared" si="7"/>
        <v>733000</v>
      </c>
    </row>
    <row r="28" spans="1:11" ht="20.25" customHeight="1">
      <c r="A28" s="15">
        <v>702130</v>
      </c>
      <c r="B28" s="6" t="s">
        <v>271</v>
      </c>
      <c r="C28" s="25">
        <v>9.07</v>
      </c>
      <c r="D28" s="25">
        <f t="shared" si="0"/>
        <v>9.07</v>
      </c>
      <c r="E28" s="1">
        <f t="shared" si="1"/>
        <v>838068</v>
      </c>
      <c r="F28" s="1">
        <f t="shared" si="2"/>
        <v>1723300</v>
      </c>
      <c r="G28" s="1">
        <f t="shared" si="3"/>
        <v>885232</v>
      </c>
      <c r="H28" s="1">
        <f t="shared" si="4"/>
        <v>251420.4</v>
      </c>
      <c r="I28" s="1">
        <f t="shared" si="5"/>
        <v>586647.6</v>
      </c>
      <c r="J28" s="1">
        <f t="shared" si="6"/>
        <v>1136652.3999999999</v>
      </c>
      <c r="K28" s="36">
        <f t="shared" si="7"/>
        <v>1137000</v>
      </c>
    </row>
    <row r="29" spans="1:11" ht="30">
      <c r="A29" s="15">
        <v>702135</v>
      </c>
      <c r="B29" s="6" t="s">
        <v>178</v>
      </c>
      <c r="C29" s="25">
        <v>3.65</v>
      </c>
      <c r="D29" s="25">
        <f t="shared" si="0"/>
        <v>3.65</v>
      </c>
      <c r="E29" s="1">
        <f t="shared" si="1"/>
        <v>337260</v>
      </c>
      <c r="F29" s="1">
        <f t="shared" si="2"/>
        <v>693500</v>
      </c>
      <c r="G29" s="1">
        <f t="shared" si="3"/>
        <v>356240</v>
      </c>
      <c r="H29" s="1">
        <f t="shared" si="4"/>
        <v>101178</v>
      </c>
      <c r="I29" s="1">
        <f t="shared" si="5"/>
        <v>236081.99999999997</v>
      </c>
      <c r="J29" s="1">
        <f t="shared" si="6"/>
        <v>457418</v>
      </c>
      <c r="K29" s="36">
        <f t="shared" si="7"/>
        <v>457000</v>
      </c>
    </row>
    <row r="30" spans="1:11">
      <c r="A30" s="15">
        <v>702140</v>
      </c>
      <c r="B30" s="6" t="s">
        <v>382</v>
      </c>
      <c r="C30" s="25">
        <v>3.36</v>
      </c>
      <c r="D30" s="25">
        <f t="shared" si="0"/>
        <v>3.36</v>
      </c>
      <c r="E30" s="1">
        <f t="shared" si="1"/>
        <v>310464</v>
      </c>
      <c r="F30" s="1">
        <f t="shared" si="2"/>
        <v>638400</v>
      </c>
      <c r="G30" s="1">
        <f t="shared" si="3"/>
        <v>327936</v>
      </c>
      <c r="H30" s="1">
        <f t="shared" si="4"/>
        <v>93139.199999999997</v>
      </c>
      <c r="I30" s="1">
        <f t="shared" si="5"/>
        <v>217324.79999999999</v>
      </c>
      <c r="J30" s="1">
        <f t="shared" si="6"/>
        <v>421075.20000000001</v>
      </c>
      <c r="K30" s="36">
        <f t="shared" si="7"/>
        <v>421000</v>
      </c>
    </row>
    <row r="31" spans="1:11" ht="20.25" customHeight="1">
      <c r="A31" s="15">
        <v>702145</v>
      </c>
      <c r="B31" s="6" t="s">
        <v>180</v>
      </c>
      <c r="C31" s="25">
        <v>5.14</v>
      </c>
      <c r="D31" s="25">
        <f t="shared" si="0"/>
        <v>5.14</v>
      </c>
      <c r="E31" s="1">
        <f t="shared" si="1"/>
        <v>474935.99999999994</v>
      </c>
      <c r="F31" s="1">
        <f t="shared" si="2"/>
        <v>976599.99999999988</v>
      </c>
      <c r="G31" s="1">
        <f t="shared" si="3"/>
        <v>501663.99999999994</v>
      </c>
      <c r="H31" s="1">
        <f t="shared" si="4"/>
        <v>142480.79999999999</v>
      </c>
      <c r="I31" s="1">
        <f t="shared" si="5"/>
        <v>332455.19999999995</v>
      </c>
      <c r="J31" s="1">
        <f t="shared" si="6"/>
        <v>644144.79999999993</v>
      </c>
      <c r="K31" s="36">
        <f t="shared" si="7"/>
        <v>644000</v>
      </c>
    </row>
    <row r="32" spans="1:11">
      <c r="A32" s="15">
        <v>702150</v>
      </c>
      <c r="B32" s="6" t="s">
        <v>181</v>
      </c>
      <c r="C32" s="25">
        <v>6.08</v>
      </c>
      <c r="D32" s="25">
        <f t="shared" si="0"/>
        <v>6.08</v>
      </c>
      <c r="E32" s="1">
        <f t="shared" si="1"/>
        <v>561792</v>
      </c>
      <c r="F32" s="1">
        <f t="shared" si="2"/>
        <v>1155200</v>
      </c>
      <c r="G32" s="1">
        <f t="shared" si="3"/>
        <v>593408</v>
      </c>
      <c r="H32" s="1">
        <f t="shared" si="4"/>
        <v>168537.60000000001</v>
      </c>
      <c r="I32" s="1">
        <f t="shared" si="5"/>
        <v>393254.39999999997</v>
      </c>
      <c r="J32" s="1">
        <f t="shared" si="6"/>
        <v>761945.59999999998</v>
      </c>
      <c r="K32" s="36">
        <f t="shared" si="7"/>
        <v>762000</v>
      </c>
    </row>
    <row r="33" spans="1:11">
      <c r="A33" s="15">
        <v>702155</v>
      </c>
      <c r="B33" s="6" t="s">
        <v>182</v>
      </c>
      <c r="C33" s="25">
        <v>6.08</v>
      </c>
      <c r="D33" s="25">
        <f t="shared" si="0"/>
        <v>6.08</v>
      </c>
      <c r="E33" s="1">
        <f t="shared" si="1"/>
        <v>561792</v>
      </c>
      <c r="F33" s="1">
        <f t="shared" si="2"/>
        <v>1155200</v>
      </c>
      <c r="G33" s="1">
        <f t="shared" si="3"/>
        <v>593408</v>
      </c>
      <c r="H33" s="1">
        <f t="shared" si="4"/>
        <v>168537.60000000001</v>
      </c>
      <c r="I33" s="1">
        <f t="shared" si="5"/>
        <v>393254.39999999997</v>
      </c>
      <c r="J33" s="1">
        <f t="shared" si="6"/>
        <v>761945.59999999998</v>
      </c>
      <c r="K33" s="36">
        <f t="shared" si="7"/>
        <v>762000</v>
      </c>
    </row>
    <row r="34" spans="1:11" ht="20.25" customHeight="1">
      <c r="A34" s="15">
        <v>702160</v>
      </c>
      <c r="B34" s="6" t="s">
        <v>183</v>
      </c>
      <c r="C34" s="25">
        <v>5.58</v>
      </c>
      <c r="D34" s="25">
        <f t="shared" si="0"/>
        <v>5.58</v>
      </c>
      <c r="E34" s="1">
        <f t="shared" si="1"/>
        <v>515592</v>
      </c>
      <c r="F34" s="1">
        <f t="shared" si="2"/>
        <v>1060200</v>
      </c>
      <c r="G34" s="1">
        <f t="shared" si="3"/>
        <v>544608</v>
      </c>
      <c r="H34" s="1">
        <f t="shared" si="4"/>
        <v>154677.6</v>
      </c>
      <c r="I34" s="1">
        <f t="shared" si="5"/>
        <v>360914.39999999997</v>
      </c>
      <c r="J34" s="1">
        <f t="shared" si="6"/>
        <v>699285.6</v>
      </c>
      <c r="K34" s="36">
        <f t="shared" si="7"/>
        <v>699000</v>
      </c>
    </row>
    <row r="35" spans="1:11">
      <c r="A35" s="15">
        <v>702165</v>
      </c>
      <c r="B35" s="6" t="s">
        <v>184</v>
      </c>
      <c r="C35" s="25">
        <v>8.5299999999999994</v>
      </c>
      <c r="D35" s="25">
        <f t="shared" si="0"/>
        <v>8.5299999999999994</v>
      </c>
      <c r="E35" s="1">
        <f t="shared" si="1"/>
        <v>788171.99999999988</v>
      </c>
      <c r="F35" s="1">
        <f t="shared" si="2"/>
        <v>1620699.9999999998</v>
      </c>
      <c r="G35" s="1">
        <f t="shared" si="3"/>
        <v>832527.99999999988</v>
      </c>
      <c r="H35" s="1">
        <f t="shared" si="4"/>
        <v>236451.59999999995</v>
      </c>
      <c r="I35" s="1">
        <f t="shared" si="5"/>
        <v>551720.39999999991</v>
      </c>
      <c r="J35" s="1">
        <f t="shared" si="6"/>
        <v>1068979.5999999999</v>
      </c>
      <c r="K35" s="36">
        <f t="shared" si="7"/>
        <v>1069000</v>
      </c>
    </row>
    <row r="36" spans="1:11">
      <c r="A36" s="15">
        <v>702170</v>
      </c>
      <c r="B36" s="6" t="s">
        <v>185</v>
      </c>
      <c r="C36" s="25">
        <v>5.3</v>
      </c>
      <c r="D36" s="25">
        <f t="shared" si="0"/>
        <v>5.3</v>
      </c>
      <c r="E36" s="1">
        <f t="shared" si="1"/>
        <v>489720</v>
      </c>
      <c r="F36" s="1">
        <f t="shared" si="2"/>
        <v>1007000</v>
      </c>
      <c r="G36" s="1">
        <f t="shared" si="3"/>
        <v>517280</v>
      </c>
      <c r="H36" s="1">
        <f t="shared" si="4"/>
        <v>146916</v>
      </c>
      <c r="I36" s="1">
        <f t="shared" si="5"/>
        <v>342804</v>
      </c>
      <c r="J36" s="1">
        <f t="shared" si="6"/>
        <v>664196</v>
      </c>
      <c r="K36" s="36">
        <f t="shared" si="7"/>
        <v>664000</v>
      </c>
    </row>
    <row r="37" spans="1:11" ht="20.25" customHeight="1">
      <c r="A37" s="15">
        <v>702175</v>
      </c>
      <c r="B37" s="6" t="s">
        <v>186</v>
      </c>
      <c r="C37" s="25">
        <v>6.5</v>
      </c>
      <c r="D37" s="25">
        <f t="shared" si="0"/>
        <v>6.5</v>
      </c>
      <c r="E37" s="1">
        <f t="shared" si="1"/>
        <v>600600</v>
      </c>
      <c r="F37" s="1">
        <f t="shared" si="2"/>
        <v>1235000</v>
      </c>
      <c r="G37" s="1">
        <f t="shared" si="3"/>
        <v>634400</v>
      </c>
      <c r="H37" s="1">
        <f t="shared" si="4"/>
        <v>180180</v>
      </c>
      <c r="I37" s="1">
        <f t="shared" si="5"/>
        <v>420420</v>
      </c>
      <c r="J37" s="1">
        <f t="shared" si="6"/>
        <v>814580</v>
      </c>
      <c r="K37" s="36">
        <f t="shared" si="7"/>
        <v>815000</v>
      </c>
    </row>
    <row r="38" spans="1:11">
      <c r="A38" s="15">
        <v>702180</v>
      </c>
      <c r="B38" s="6" t="s">
        <v>187</v>
      </c>
      <c r="C38" s="25">
        <v>5.85</v>
      </c>
      <c r="D38" s="25">
        <f t="shared" si="0"/>
        <v>5.85</v>
      </c>
      <c r="E38" s="1">
        <f t="shared" si="1"/>
        <v>540540</v>
      </c>
      <c r="F38" s="1">
        <f t="shared" si="2"/>
        <v>1111500</v>
      </c>
      <c r="G38" s="1">
        <f t="shared" si="3"/>
        <v>570960</v>
      </c>
      <c r="H38" s="1">
        <f t="shared" si="4"/>
        <v>162162</v>
      </c>
      <c r="I38" s="1">
        <f t="shared" si="5"/>
        <v>378378</v>
      </c>
      <c r="J38" s="1">
        <f t="shared" si="6"/>
        <v>733122</v>
      </c>
      <c r="K38" s="36">
        <f t="shared" si="7"/>
        <v>733000</v>
      </c>
    </row>
    <row r="39" spans="1:11" ht="37.5" customHeight="1">
      <c r="A39" s="15">
        <v>702185</v>
      </c>
      <c r="B39" s="6" t="s">
        <v>188</v>
      </c>
      <c r="C39" s="25">
        <v>6.73</v>
      </c>
      <c r="D39" s="25">
        <f t="shared" si="0"/>
        <v>6.73</v>
      </c>
      <c r="E39" s="1">
        <f t="shared" si="1"/>
        <v>621852</v>
      </c>
      <c r="F39" s="1">
        <f t="shared" si="2"/>
        <v>1278700</v>
      </c>
      <c r="G39" s="1">
        <f t="shared" si="3"/>
        <v>656848</v>
      </c>
      <c r="H39" s="1">
        <f t="shared" si="4"/>
        <v>186555.6</v>
      </c>
      <c r="I39" s="1">
        <f t="shared" si="5"/>
        <v>435296.39999999997</v>
      </c>
      <c r="J39" s="1">
        <f t="shared" si="6"/>
        <v>843403.6</v>
      </c>
      <c r="K39" s="36">
        <f t="shared" si="7"/>
        <v>843000</v>
      </c>
    </row>
    <row r="40" spans="1:11">
      <c r="A40" s="15">
        <v>702190</v>
      </c>
      <c r="B40" s="6" t="s">
        <v>227</v>
      </c>
      <c r="C40" s="25">
        <v>8.65</v>
      </c>
      <c r="D40" s="25">
        <f t="shared" si="0"/>
        <v>8.65</v>
      </c>
      <c r="E40" s="1">
        <f t="shared" si="1"/>
        <v>799260</v>
      </c>
      <c r="F40" s="1">
        <f t="shared" si="2"/>
        <v>1643500</v>
      </c>
      <c r="G40" s="1">
        <f t="shared" si="3"/>
        <v>844240</v>
      </c>
      <c r="H40" s="1">
        <f t="shared" si="4"/>
        <v>239778</v>
      </c>
      <c r="I40" s="1">
        <f t="shared" si="5"/>
        <v>559482</v>
      </c>
      <c r="J40" s="1">
        <f t="shared" si="6"/>
        <v>1084018</v>
      </c>
      <c r="K40" s="36">
        <f t="shared" si="7"/>
        <v>1084000</v>
      </c>
    </row>
    <row r="41" spans="1:11">
      <c r="A41" s="15">
        <v>702195</v>
      </c>
      <c r="B41" s="6" t="s">
        <v>189</v>
      </c>
      <c r="C41" s="25">
        <v>7.22</v>
      </c>
      <c r="D41" s="25">
        <f t="shared" si="0"/>
        <v>7.22</v>
      </c>
      <c r="E41" s="1">
        <f t="shared" si="1"/>
        <v>667128</v>
      </c>
      <c r="F41" s="1">
        <f t="shared" si="2"/>
        <v>1371800</v>
      </c>
      <c r="G41" s="1">
        <f t="shared" si="3"/>
        <v>704672</v>
      </c>
      <c r="H41" s="1">
        <f t="shared" si="4"/>
        <v>200138.4</v>
      </c>
      <c r="I41" s="1">
        <f t="shared" si="5"/>
        <v>466989.6</v>
      </c>
      <c r="J41" s="1">
        <f t="shared" si="6"/>
        <v>904810.4</v>
      </c>
      <c r="K41" s="36">
        <f t="shared" si="7"/>
        <v>905000</v>
      </c>
    </row>
    <row r="42" spans="1:11" ht="20.25" customHeight="1">
      <c r="A42" s="15">
        <v>702200</v>
      </c>
      <c r="B42" s="6" t="s">
        <v>190</v>
      </c>
      <c r="C42" s="25">
        <v>4.99</v>
      </c>
      <c r="D42" s="25">
        <f t="shared" si="0"/>
        <v>4.99</v>
      </c>
      <c r="E42" s="1">
        <f t="shared" si="1"/>
        <v>461076</v>
      </c>
      <c r="F42" s="1">
        <f t="shared" si="2"/>
        <v>948100</v>
      </c>
      <c r="G42" s="1">
        <f t="shared" si="3"/>
        <v>487024</v>
      </c>
      <c r="H42" s="1">
        <f t="shared" si="4"/>
        <v>138322.79999999999</v>
      </c>
      <c r="I42" s="1">
        <f t="shared" si="5"/>
        <v>322753.19999999995</v>
      </c>
      <c r="J42" s="1">
        <f t="shared" si="6"/>
        <v>625346.80000000005</v>
      </c>
      <c r="K42" s="36">
        <f t="shared" si="7"/>
        <v>625000</v>
      </c>
    </row>
    <row r="43" spans="1:11">
      <c r="A43" s="15">
        <v>702205</v>
      </c>
      <c r="B43" s="6" t="s">
        <v>191</v>
      </c>
      <c r="C43" s="25">
        <v>5.47</v>
      </c>
      <c r="D43" s="25">
        <f t="shared" si="0"/>
        <v>5.47</v>
      </c>
      <c r="E43" s="1">
        <f t="shared" si="1"/>
        <v>505428</v>
      </c>
      <c r="F43" s="1">
        <f t="shared" si="2"/>
        <v>1039300</v>
      </c>
      <c r="G43" s="1">
        <f t="shared" si="3"/>
        <v>533872</v>
      </c>
      <c r="H43" s="1">
        <f t="shared" si="4"/>
        <v>151628.4</v>
      </c>
      <c r="I43" s="1">
        <f t="shared" si="5"/>
        <v>353799.6</v>
      </c>
      <c r="J43" s="1">
        <f t="shared" si="6"/>
        <v>685500.4</v>
      </c>
      <c r="K43" s="36">
        <f t="shared" si="7"/>
        <v>686000</v>
      </c>
    </row>
    <row r="44" spans="1:11">
      <c r="A44" s="15">
        <v>702210</v>
      </c>
      <c r="B44" s="6" t="s">
        <v>272</v>
      </c>
      <c r="C44" s="25">
        <v>8.3699999999999992</v>
      </c>
      <c r="D44" s="25">
        <f t="shared" si="0"/>
        <v>8.3699999999999992</v>
      </c>
      <c r="E44" s="1">
        <f t="shared" si="1"/>
        <v>773387.99999999988</v>
      </c>
      <c r="F44" s="1">
        <f t="shared" si="2"/>
        <v>1590299.9999999998</v>
      </c>
      <c r="G44" s="1">
        <f t="shared" si="3"/>
        <v>816911.99999999988</v>
      </c>
      <c r="H44" s="1">
        <f t="shared" si="4"/>
        <v>232016.39999999997</v>
      </c>
      <c r="I44" s="1">
        <f t="shared" si="5"/>
        <v>541371.59999999986</v>
      </c>
      <c r="J44" s="1">
        <f t="shared" si="6"/>
        <v>1048928.3999999999</v>
      </c>
      <c r="K44" s="36">
        <f t="shared" si="7"/>
        <v>1049000</v>
      </c>
    </row>
    <row r="45" spans="1:11" ht="20.25" customHeight="1">
      <c r="A45" s="15">
        <v>702215</v>
      </c>
      <c r="B45" s="6" t="s">
        <v>192</v>
      </c>
      <c r="C45" s="25">
        <v>5.47</v>
      </c>
      <c r="D45" s="25">
        <f t="shared" si="0"/>
        <v>5.47</v>
      </c>
      <c r="E45" s="1">
        <f t="shared" si="1"/>
        <v>505428</v>
      </c>
      <c r="F45" s="1">
        <f t="shared" si="2"/>
        <v>1039300</v>
      </c>
      <c r="G45" s="1">
        <f t="shared" si="3"/>
        <v>533872</v>
      </c>
      <c r="H45" s="1">
        <f t="shared" si="4"/>
        <v>151628.4</v>
      </c>
      <c r="I45" s="1">
        <f t="shared" si="5"/>
        <v>353799.6</v>
      </c>
      <c r="J45" s="1">
        <f t="shared" si="6"/>
        <v>685500.4</v>
      </c>
      <c r="K45" s="36">
        <f t="shared" si="7"/>
        <v>686000</v>
      </c>
    </row>
    <row r="46" spans="1:11">
      <c r="A46" s="15">
        <v>702220</v>
      </c>
      <c r="B46" s="6" t="s">
        <v>193</v>
      </c>
      <c r="C46" s="25">
        <v>3.65</v>
      </c>
      <c r="D46" s="25">
        <f t="shared" si="0"/>
        <v>3.65</v>
      </c>
      <c r="E46" s="1">
        <f t="shared" si="1"/>
        <v>337260</v>
      </c>
      <c r="F46" s="1">
        <f t="shared" si="2"/>
        <v>693500</v>
      </c>
      <c r="G46" s="1">
        <f t="shared" si="3"/>
        <v>356240</v>
      </c>
      <c r="H46" s="1">
        <f t="shared" si="4"/>
        <v>101178</v>
      </c>
      <c r="I46" s="1">
        <f t="shared" si="5"/>
        <v>236081.99999999997</v>
      </c>
      <c r="J46" s="1">
        <f t="shared" si="6"/>
        <v>457418</v>
      </c>
      <c r="K46" s="36">
        <f t="shared" si="7"/>
        <v>457000</v>
      </c>
    </row>
    <row r="47" spans="1:11" ht="31.5" customHeight="1">
      <c r="A47" s="15">
        <v>702225</v>
      </c>
      <c r="B47" s="6" t="s">
        <v>194</v>
      </c>
      <c r="C47" s="25">
        <v>4.33</v>
      </c>
      <c r="D47" s="25">
        <f t="shared" si="0"/>
        <v>4.33</v>
      </c>
      <c r="E47" s="1">
        <f t="shared" si="1"/>
        <v>400092</v>
      </c>
      <c r="F47" s="1">
        <f t="shared" si="2"/>
        <v>822700</v>
      </c>
      <c r="G47" s="1">
        <f t="shared" si="3"/>
        <v>422608</v>
      </c>
      <c r="H47" s="1">
        <f t="shared" si="4"/>
        <v>120027.59999999999</v>
      </c>
      <c r="I47" s="1">
        <f t="shared" si="5"/>
        <v>280064.39999999997</v>
      </c>
      <c r="J47" s="1">
        <f t="shared" si="6"/>
        <v>542635.6</v>
      </c>
      <c r="K47" s="36">
        <f t="shared" si="7"/>
        <v>543000</v>
      </c>
    </row>
    <row r="48" spans="1:11" ht="30" customHeight="1">
      <c r="A48" s="15">
        <v>702230</v>
      </c>
      <c r="B48" s="6" t="s">
        <v>273</v>
      </c>
      <c r="C48" s="25">
        <v>6.43</v>
      </c>
      <c r="D48" s="25">
        <f t="shared" si="0"/>
        <v>6.43</v>
      </c>
      <c r="E48" s="1">
        <f t="shared" si="1"/>
        <v>594132</v>
      </c>
      <c r="F48" s="1">
        <f t="shared" si="2"/>
        <v>1221700</v>
      </c>
      <c r="G48" s="1">
        <f t="shared" si="3"/>
        <v>627568</v>
      </c>
      <c r="H48" s="1">
        <f t="shared" si="4"/>
        <v>178239.6</v>
      </c>
      <c r="I48" s="1">
        <f t="shared" si="5"/>
        <v>415892.39999999997</v>
      </c>
      <c r="J48" s="1">
        <f t="shared" si="6"/>
        <v>805807.6</v>
      </c>
      <c r="K48" s="36">
        <f t="shared" si="7"/>
        <v>806000</v>
      </c>
    </row>
    <row r="49" spans="1:11">
      <c r="A49" s="15">
        <v>702235</v>
      </c>
      <c r="B49" s="6" t="s">
        <v>195</v>
      </c>
      <c r="C49" s="25">
        <v>5.47</v>
      </c>
      <c r="D49" s="25">
        <f t="shared" si="0"/>
        <v>5.47</v>
      </c>
      <c r="E49" s="1">
        <f t="shared" si="1"/>
        <v>505428</v>
      </c>
      <c r="F49" s="1">
        <f t="shared" si="2"/>
        <v>1039300</v>
      </c>
      <c r="G49" s="1">
        <f t="shared" si="3"/>
        <v>533872</v>
      </c>
      <c r="H49" s="1">
        <f t="shared" si="4"/>
        <v>151628.4</v>
      </c>
      <c r="I49" s="1">
        <f t="shared" si="5"/>
        <v>353799.6</v>
      </c>
      <c r="J49" s="1">
        <f t="shared" si="6"/>
        <v>685500.4</v>
      </c>
      <c r="K49" s="36">
        <f t="shared" si="7"/>
        <v>686000</v>
      </c>
    </row>
    <row r="50" spans="1:11">
      <c r="A50" s="15">
        <v>702240</v>
      </c>
      <c r="B50" s="6" t="s">
        <v>196</v>
      </c>
      <c r="C50" s="25">
        <v>4.88</v>
      </c>
      <c r="D50" s="25">
        <f t="shared" si="0"/>
        <v>4.88</v>
      </c>
      <c r="E50" s="1">
        <f t="shared" si="1"/>
        <v>450912</v>
      </c>
      <c r="F50" s="1">
        <f t="shared" si="2"/>
        <v>927200</v>
      </c>
      <c r="G50" s="1">
        <f t="shared" si="3"/>
        <v>476288</v>
      </c>
      <c r="H50" s="1">
        <f t="shared" si="4"/>
        <v>135273.60000000001</v>
      </c>
      <c r="I50" s="1">
        <f t="shared" si="5"/>
        <v>315638.39999999997</v>
      </c>
      <c r="J50" s="1">
        <f t="shared" si="6"/>
        <v>611561.6</v>
      </c>
      <c r="K50" s="36">
        <f t="shared" si="7"/>
        <v>612000</v>
      </c>
    </row>
    <row r="51" spans="1:11" ht="20.25" customHeight="1">
      <c r="A51" s="15">
        <v>702245</v>
      </c>
      <c r="B51" s="6" t="s">
        <v>197</v>
      </c>
      <c r="C51" s="25">
        <v>5.65</v>
      </c>
      <c r="D51" s="25">
        <f t="shared" si="0"/>
        <v>5.65</v>
      </c>
      <c r="E51" s="1">
        <f t="shared" si="1"/>
        <v>522060.00000000006</v>
      </c>
      <c r="F51" s="1">
        <f t="shared" si="2"/>
        <v>1073500</v>
      </c>
      <c r="G51" s="1">
        <f t="shared" si="3"/>
        <v>551440</v>
      </c>
      <c r="H51" s="1">
        <f t="shared" si="4"/>
        <v>156618</v>
      </c>
      <c r="I51" s="1">
        <f t="shared" si="5"/>
        <v>365442</v>
      </c>
      <c r="J51" s="1">
        <f t="shared" si="6"/>
        <v>708058</v>
      </c>
      <c r="K51" s="36">
        <f t="shared" si="7"/>
        <v>708000</v>
      </c>
    </row>
    <row r="52" spans="1:11">
      <c r="A52" s="15">
        <v>702250</v>
      </c>
      <c r="B52" s="6" t="s">
        <v>274</v>
      </c>
      <c r="C52" s="25">
        <v>8.4</v>
      </c>
      <c r="D52" s="25">
        <f t="shared" si="0"/>
        <v>8.4</v>
      </c>
      <c r="E52" s="1">
        <f t="shared" si="1"/>
        <v>776160</v>
      </c>
      <c r="F52" s="1">
        <f t="shared" si="2"/>
        <v>1596000</v>
      </c>
      <c r="G52" s="1">
        <f t="shared" si="3"/>
        <v>819840</v>
      </c>
      <c r="H52" s="1">
        <f t="shared" si="4"/>
        <v>232848</v>
      </c>
      <c r="I52" s="1">
        <f t="shared" si="5"/>
        <v>543312</v>
      </c>
      <c r="J52" s="1">
        <f t="shared" si="6"/>
        <v>1052688</v>
      </c>
      <c r="K52" s="36">
        <f t="shared" si="7"/>
        <v>1053000</v>
      </c>
    </row>
    <row r="53" spans="1:11">
      <c r="A53" s="15">
        <v>702255</v>
      </c>
      <c r="B53" s="6" t="s">
        <v>198</v>
      </c>
      <c r="C53" s="25">
        <v>5.73</v>
      </c>
      <c r="D53" s="25">
        <f t="shared" si="0"/>
        <v>5.73</v>
      </c>
      <c r="E53" s="1">
        <f t="shared" si="1"/>
        <v>529452</v>
      </c>
      <c r="F53" s="1">
        <f t="shared" si="2"/>
        <v>1088700</v>
      </c>
      <c r="G53" s="1">
        <f t="shared" si="3"/>
        <v>559248</v>
      </c>
      <c r="H53" s="1">
        <f t="shared" si="4"/>
        <v>158835.6</v>
      </c>
      <c r="I53" s="1">
        <f t="shared" si="5"/>
        <v>370616.39999999997</v>
      </c>
      <c r="J53" s="1">
        <f t="shared" si="6"/>
        <v>718083.6</v>
      </c>
      <c r="K53" s="36">
        <f t="shared" si="7"/>
        <v>718000</v>
      </c>
    </row>
    <row r="54" spans="1:11" ht="37.5" customHeight="1">
      <c r="A54" s="15">
        <v>702260</v>
      </c>
      <c r="B54" s="6" t="s">
        <v>275</v>
      </c>
      <c r="C54" s="25">
        <v>5.58</v>
      </c>
      <c r="D54" s="25">
        <f t="shared" si="0"/>
        <v>5.58</v>
      </c>
      <c r="E54" s="1">
        <f t="shared" si="1"/>
        <v>515592</v>
      </c>
      <c r="F54" s="1">
        <f t="shared" si="2"/>
        <v>1060200</v>
      </c>
      <c r="G54" s="1">
        <f t="shared" si="3"/>
        <v>544608</v>
      </c>
      <c r="H54" s="1">
        <f t="shared" si="4"/>
        <v>154677.6</v>
      </c>
      <c r="I54" s="1">
        <f t="shared" si="5"/>
        <v>360914.39999999997</v>
      </c>
      <c r="J54" s="1">
        <f t="shared" si="6"/>
        <v>699285.6</v>
      </c>
      <c r="K54" s="36">
        <f t="shared" si="7"/>
        <v>699000</v>
      </c>
    </row>
    <row r="55" spans="1:11" ht="30">
      <c r="A55" s="15">
        <v>702265</v>
      </c>
      <c r="B55" s="6" t="s">
        <v>276</v>
      </c>
      <c r="C55" s="25">
        <v>6.35</v>
      </c>
      <c r="D55" s="25">
        <f t="shared" si="0"/>
        <v>6.35</v>
      </c>
      <c r="E55" s="1">
        <f t="shared" si="1"/>
        <v>586740</v>
      </c>
      <c r="F55" s="1">
        <f t="shared" si="2"/>
        <v>1206500</v>
      </c>
      <c r="G55" s="1">
        <f t="shared" si="3"/>
        <v>619760</v>
      </c>
      <c r="H55" s="1">
        <f t="shared" si="4"/>
        <v>176022</v>
      </c>
      <c r="I55" s="1">
        <f t="shared" si="5"/>
        <v>410718</v>
      </c>
      <c r="J55" s="1">
        <f t="shared" si="6"/>
        <v>795782</v>
      </c>
      <c r="K55" s="36">
        <f t="shared" si="7"/>
        <v>796000</v>
      </c>
    </row>
    <row r="56" spans="1:11" ht="30">
      <c r="A56" s="15">
        <v>702270</v>
      </c>
      <c r="B56" s="6" t="s">
        <v>277</v>
      </c>
      <c r="C56" s="25">
        <v>9.5500000000000007</v>
      </c>
      <c r="D56" s="25">
        <f t="shared" si="0"/>
        <v>9.5500000000000007</v>
      </c>
      <c r="E56" s="1">
        <f t="shared" si="1"/>
        <v>882420.00000000012</v>
      </c>
      <c r="F56" s="1">
        <f t="shared" si="2"/>
        <v>1814500.0000000002</v>
      </c>
      <c r="G56" s="1">
        <f t="shared" si="3"/>
        <v>932080.00000000012</v>
      </c>
      <c r="H56" s="1">
        <f t="shared" si="4"/>
        <v>264726</v>
      </c>
      <c r="I56" s="1">
        <f t="shared" si="5"/>
        <v>617694</v>
      </c>
      <c r="J56" s="1">
        <f t="shared" si="6"/>
        <v>1196806</v>
      </c>
      <c r="K56" s="36">
        <f t="shared" si="7"/>
        <v>1197000</v>
      </c>
    </row>
    <row r="57" spans="1:11" ht="21.75" customHeight="1">
      <c r="A57" s="15">
        <v>702275</v>
      </c>
      <c r="B57" s="6" t="s">
        <v>199</v>
      </c>
      <c r="C57" s="25">
        <v>11.81</v>
      </c>
      <c r="D57" s="25">
        <f t="shared" si="0"/>
        <v>11.81</v>
      </c>
      <c r="E57" s="1">
        <f t="shared" si="1"/>
        <v>1091244</v>
      </c>
      <c r="F57" s="1">
        <f t="shared" si="2"/>
        <v>2243900</v>
      </c>
      <c r="G57" s="1">
        <f t="shared" si="3"/>
        <v>1152656</v>
      </c>
      <c r="H57" s="1">
        <f t="shared" si="4"/>
        <v>327373.2</v>
      </c>
      <c r="I57" s="1">
        <f t="shared" si="5"/>
        <v>763870.79999999993</v>
      </c>
      <c r="J57" s="1">
        <f t="shared" si="6"/>
        <v>1480029.2</v>
      </c>
      <c r="K57" s="36">
        <f t="shared" si="7"/>
        <v>1480000</v>
      </c>
    </row>
    <row r="58" spans="1:11" ht="21.75" customHeight="1">
      <c r="A58" s="15">
        <v>702280</v>
      </c>
      <c r="B58" s="6" t="s">
        <v>201</v>
      </c>
      <c r="C58" s="25">
        <v>5.85</v>
      </c>
      <c r="D58" s="25">
        <f t="shared" si="0"/>
        <v>5.85</v>
      </c>
      <c r="E58" s="1">
        <f t="shared" si="1"/>
        <v>540540</v>
      </c>
      <c r="F58" s="1">
        <f t="shared" si="2"/>
        <v>1111500</v>
      </c>
      <c r="G58" s="1">
        <f t="shared" si="3"/>
        <v>570960</v>
      </c>
      <c r="H58" s="1">
        <f t="shared" si="4"/>
        <v>162162</v>
      </c>
      <c r="I58" s="1">
        <f t="shared" si="5"/>
        <v>378378</v>
      </c>
      <c r="J58" s="1">
        <f t="shared" si="6"/>
        <v>733122</v>
      </c>
      <c r="K58" s="36">
        <f t="shared" si="7"/>
        <v>733000</v>
      </c>
    </row>
    <row r="59" spans="1:11">
      <c r="A59" s="15">
        <v>702285</v>
      </c>
      <c r="B59" s="6" t="s">
        <v>200</v>
      </c>
      <c r="C59" s="25">
        <v>6.37</v>
      </c>
      <c r="D59" s="25">
        <f t="shared" si="0"/>
        <v>6.37</v>
      </c>
      <c r="E59" s="1">
        <f t="shared" si="1"/>
        <v>588588</v>
      </c>
      <c r="F59" s="1">
        <f t="shared" si="2"/>
        <v>1210300</v>
      </c>
      <c r="G59" s="1">
        <f t="shared" si="3"/>
        <v>621712</v>
      </c>
      <c r="H59" s="1">
        <f t="shared" si="4"/>
        <v>176576.4</v>
      </c>
      <c r="I59" s="1">
        <f t="shared" si="5"/>
        <v>412011.6</v>
      </c>
      <c r="J59" s="1">
        <f t="shared" si="6"/>
        <v>798288.4</v>
      </c>
      <c r="K59" s="36">
        <f t="shared" si="7"/>
        <v>798000</v>
      </c>
    </row>
    <row r="60" spans="1:11" ht="20.25" customHeight="1">
      <c r="A60" s="15">
        <v>702290</v>
      </c>
      <c r="B60" s="6" t="s">
        <v>364</v>
      </c>
      <c r="C60" s="25">
        <v>9.99</v>
      </c>
      <c r="D60" s="25">
        <f t="shared" si="0"/>
        <v>9.99</v>
      </c>
      <c r="E60" s="1">
        <f t="shared" si="1"/>
        <v>923076</v>
      </c>
      <c r="F60" s="1">
        <f t="shared" si="2"/>
        <v>1898100</v>
      </c>
      <c r="G60" s="1">
        <f t="shared" si="3"/>
        <v>975024</v>
      </c>
      <c r="H60" s="1">
        <f t="shared" si="4"/>
        <v>276922.8</v>
      </c>
      <c r="I60" s="1">
        <f t="shared" si="5"/>
        <v>646153.19999999995</v>
      </c>
      <c r="J60" s="1">
        <f t="shared" si="6"/>
        <v>1251946.8</v>
      </c>
      <c r="K60" s="36">
        <f t="shared" si="7"/>
        <v>1252000</v>
      </c>
    </row>
    <row r="61" spans="1:11">
      <c r="A61" s="15">
        <v>702295</v>
      </c>
      <c r="B61" s="6" t="s">
        <v>202</v>
      </c>
      <c r="C61" s="25">
        <v>8.5299999999999994</v>
      </c>
      <c r="D61" s="25">
        <f t="shared" si="0"/>
        <v>8.5299999999999994</v>
      </c>
      <c r="E61" s="1">
        <f t="shared" si="1"/>
        <v>788171.99999999988</v>
      </c>
      <c r="F61" s="1">
        <f t="shared" si="2"/>
        <v>1620699.9999999998</v>
      </c>
      <c r="G61" s="1">
        <f t="shared" si="3"/>
        <v>832527.99999999988</v>
      </c>
      <c r="H61" s="1">
        <f t="shared" si="4"/>
        <v>236451.59999999995</v>
      </c>
      <c r="I61" s="1">
        <f t="shared" si="5"/>
        <v>551720.39999999991</v>
      </c>
      <c r="J61" s="1">
        <f t="shared" si="6"/>
        <v>1068979.5999999999</v>
      </c>
      <c r="K61" s="36">
        <f t="shared" si="7"/>
        <v>1069000</v>
      </c>
    </row>
    <row r="62" spans="1:11">
      <c r="A62" s="15">
        <v>702300</v>
      </c>
      <c r="B62" s="6" t="s">
        <v>203</v>
      </c>
      <c r="C62" s="25">
        <v>9.01</v>
      </c>
      <c r="D62" s="25">
        <f t="shared" si="0"/>
        <v>9.01</v>
      </c>
      <c r="E62" s="1">
        <f t="shared" si="1"/>
        <v>832524</v>
      </c>
      <c r="F62" s="1">
        <f t="shared" si="2"/>
        <v>1711900</v>
      </c>
      <c r="G62" s="1">
        <f t="shared" si="3"/>
        <v>879376</v>
      </c>
      <c r="H62" s="1">
        <f t="shared" si="4"/>
        <v>249757.19999999998</v>
      </c>
      <c r="I62" s="1">
        <f t="shared" si="5"/>
        <v>582766.79999999993</v>
      </c>
      <c r="J62" s="1">
        <f t="shared" si="6"/>
        <v>1129133.2</v>
      </c>
      <c r="K62" s="36">
        <f t="shared" si="7"/>
        <v>1129000</v>
      </c>
    </row>
    <row r="63" spans="1:11" ht="20.25" customHeight="1">
      <c r="A63" s="15">
        <v>702305</v>
      </c>
      <c r="B63" s="6" t="s">
        <v>278</v>
      </c>
      <c r="C63" s="25">
        <v>14.02</v>
      </c>
      <c r="D63" s="25">
        <f t="shared" si="0"/>
        <v>14.02</v>
      </c>
      <c r="E63" s="1">
        <f t="shared" si="1"/>
        <v>1295448</v>
      </c>
      <c r="F63" s="1">
        <f t="shared" si="2"/>
        <v>2663800</v>
      </c>
      <c r="G63" s="1">
        <f t="shared" si="3"/>
        <v>1368352</v>
      </c>
      <c r="H63" s="1">
        <f t="shared" si="4"/>
        <v>388634.39999999997</v>
      </c>
      <c r="I63" s="1">
        <f t="shared" si="5"/>
        <v>906813.6</v>
      </c>
      <c r="J63" s="1">
        <f t="shared" si="6"/>
        <v>1756986.4</v>
      </c>
      <c r="K63" s="36">
        <f t="shared" si="7"/>
        <v>1757000</v>
      </c>
    </row>
    <row r="64" spans="1:11">
      <c r="A64" s="15">
        <v>702310</v>
      </c>
      <c r="B64" s="6" t="s">
        <v>205</v>
      </c>
      <c r="C64" s="25">
        <v>5.47</v>
      </c>
      <c r="D64" s="25">
        <f t="shared" si="0"/>
        <v>5.47</v>
      </c>
      <c r="E64" s="1">
        <f t="shared" si="1"/>
        <v>505428</v>
      </c>
      <c r="F64" s="1">
        <f t="shared" si="2"/>
        <v>1039300</v>
      </c>
      <c r="G64" s="1">
        <f t="shared" si="3"/>
        <v>533872</v>
      </c>
      <c r="H64" s="1">
        <f t="shared" si="4"/>
        <v>151628.4</v>
      </c>
      <c r="I64" s="1">
        <f t="shared" si="5"/>
        <v>353799.6</v>
      </c>
      <c r="J64" s="1">
        <f t="shared" si="6"/>
        <v>685500.4</v>
      </c>
      <c r="K64" s="36">
        <f t="shared" si="7"/>
        <v>686000</v>
      </c>
    </row>
    <row r="65" spans="1:11">
      <c r="A65" s="15">
        <v>702315</v>
      </c>
      <c r="B65" s="6" t="s">
        <v>204</v>
      </c>
      <c r="C65" s="25">
        <v>5.84</v>
      </c>
      <c r="D65" s="25">
        <f t="shared" si="0"/>
        <v>5.84</v>
      </c>
      <c r="E65" s="1">
        <f t="shared" si="1"/>
        <v>539616</v>
      </c>
      <c r="F65" s="1">
        <f t="shared" si="2"/>
        <v>1109600</v>
      </c>
      <c r="G65" s="1">
        <f t="shared" si="3"/>
        <v>569984</v>
      </c>
      <c r="H65" s="1">
        <f t="shared" si="4"/>
        <v>161884.79999999999</v>
      </c>
      <c r="I65" s="1">
        <f t="shared" si="5"/>
        <v>377731.19999999995</v>
      </c>
      <c r="J65" s="1">
        <f t="shared" si="6"/>
        <v>731868.8</v>
      </c>
      <c r="K65" s="36">
        <f t="shared" si="7"/>
        <v>732000</v>
      </c>
    </row>
    <row r="66" spans="1:11" ht="20.25" customHeight="1">
      <c r="A66" s="15">
        <v>702320</v>
      </c>
      <c r="B66" s="6" t="s">
        <v>279</v>
      </c>
      <c r="C66" s="25">
        <v>9.07</v>
      </c>
      <c r="D66" s="25">
        <f t="shared" si="0"/>
        <v>9.07</v>
      </c>
      <c r="E66" s="1">
        <f t="shared" si="1"/>
        <v>838068</v>
      </c>
      <c r="F66" s="1">
        <f t="shared" si="2"/>
        <v>1723300</v>
      </c>
      <c r="G66" s="1">
        <f t="shared" si="3"/>
        <v>885232</v>
      </c>
      <c r="H66" s="1">
        <f t="shared" si="4"/>
        <v>251420.4</v>
      </c>
      <c r="I66" s="1">
        <f t="shared" si="5"/>
        <v>586647.6</v>
      </c>
      <c r="J66" s="1">
        <f t="shared" si="6"/>
        <v>1136652.3999999999</v>
      </c>
      <c r="K66" s="36">
        <f t="shared" si="7"/>
        <v>1137000</v>
      </c>
    </row>
    <row r="67" spans="1:11" ht="45">
      <c r="A67" s="15">
        <v>702325</v>
      </c>
      <c r="B67" s="6" t="s">
        <v>206</v>
      </c>
      <c r="C67" s="25">
        <v>3.65</v>
      </c>
      <c r="D67" s="25">
        <f t="shared" si="0"/>
        <v>3.65</v>
      </c>
      <c r="E67" s="1">
        <f t="shared" si="1"/>
        <v>337260</v>
      </c>
      <c r="F67" s="1">
        <f t="shared" si="2"/>
        <v>693500</v>
      </c>
      <c r="G67" s="1">
        <f t="shared" ref="G67:G114" si="8">F67-E67</f>
        <v>356240</v>
      </c>
      <c r="H67" s="1">
        <f t="shared" ref="H67:H114" si="9">E67*0.3</f>
        <v>101178</v>
      </c>
      <c r="I67" s="1">
        <f t="shared" ref="I67:I114" si="10">E67*0.7</f>
        <v>236081.99999999997</v>
      </c>
      <c r="J67" s="1">
        <f t="shared" ref="J67:J114" si="11">H67+G67</f>
        <v>457418</v>
      </c>
      <c r="K67" s="36">
        <f t="shared" ref="K67:K114" si="12">ROUND(J67,-3)</f>
        <v>457000</v>
      </c>
    </row>
    <row r="68" spans="1:11">
      <c r="A68" s="15">
        <v>702330</v>
      </c>
      <c r="B68" s="6" t="s">
        <v>207</v>
      </c>
      <c r="C68" s="25">
        <v>5.3</v>
      </c>
      <c r="D68" s="25">
        <f t="shared" ref="D68:D114" si="13" xml:space="preserve"> E68/92400</f>
        <v>5.3</v>
      </c>
      <c r="E68" s="1">
        <f t="shared" ref="E68:E114" si="14">C68*92400</f>
        <v>489720</v>
      </c>
      <c r="F68" s="1">
        <f t="shared" ref="F68:F114" si="15">C68*190000</f>
        <v>1007000</v>
      </c>
      <c r="G68" s="1">
        <f t="shared" si="8"/>
        <v>517280</v>
      </c>
      <c r="H68" s="1">
        <f t="shared" si="9"/>
        <v>146916</v>
      </c>
      <c r="I68" s="1">
        <f t="shared" si="10"/>
        <v>342804</v>
      </c>
      <c r="J68" s="1">
        <f t="shared" si="11"/>
        <v>664196</v>
      </c>
      <c r="K68" s="36">
        <f t="shared" si="12"/>
        <v>664000</v>
      </c>
    </row>
    <row r="69" spans="1:11" ht="37.5" customHeight="1">
      <c r="A69" s="15">
        <v>702335</v>
      </c>
      <c r="B69" s="6" t="s">
        <v>208</v>
      </c>
      <c r="C69" s="25">
        <v>5.47</v>
      </c>
      <c r="D69" s="25">
        <f t="shared" si="13"/>
        <v>5.47</v>
      </c>
      <c r="E69" s="1">
        <f t="shared" si="14"/>
        <v>505428</v>
      </c>
      <c r="F69" s="1">
        <f t="shared" si="15"/>
        <v>1039300</v>
      </c>
      <c r="G69" s="1">
        <f t="shared" si="8"/>
        <v>533872</v>
      </c>
      <c r="H69" s="1">
        <f t="shared" si="9"/>
        <v>151628.4</v>
      </c>
      <c r="I69" s="1">
        <f t="shared" si="10"/>
        <v>353799.6</v>
      </c>
      <c r="J69" s="1">
        <f t="shared" si="11"/>
        <v>685500.4</v>
      </c>
      <c r="K69" s="36">
        <f t="shared" si="12"/>
        <v>686000</v>
      </c>
    </row>
    <row r="70" spans="1:11">
      <c r="A70" s="15">
        <v>702340</v>
      </c>
      <c r="B70" s="6" t="s">
        <v>209</v>
      </c>
      <c r="C70" s="25">
        <v>6.7</v>
      </c>
      <c r="D70" s="25">
        <f t="shared" si="13"/>
        <v>6.7</v>
      </c>
      <c r="E70" s="1">
        <f t="shared" si="14"/>
        <v>619080</v>
      </c>
      <c r="F70" s="1">
        <f t="shared" si="15"/>
        <v>1273000</v>
      </c>
      <c r="G70" s="1">
        <f t="shared" si="8"/>
        <v>653920</v>
      </c>
      <c r="H70" s="1">
        <f t="shared" si="9"/>
        <v>185724</v>
      </c>
      <c r="I70" s="1">
        <f t="shared" si="10"/>
        <v>433356</v>
      </c>
      <c r="J70" s="1">
        <f t="shared" si="11"/>
        <v>839644</v>
      </c>
      <c r="K70" s="36">
        <f t="shared" si="12"/>
        <v>840000</v>
      </c>
    </row>
    <row r="71" spans="1:11">
      <c r="A71" s="15">
        <v>702345</v>
      </c>
      <c r="B71" s="6" t="s">
        <v>210</v>
      </c>
      <c r="C71" s="25">
        <v>4.5</v>
      </c>
      <c r="D71" s="25">
        <f t="shared" si="13"/>
        <v>4.5</v>
      </c>
      <c r="E71" s="1">
        <f t="shared" si="14"/>
        <v>415800</v>
      </c>
      <c r="F71" s="1">
        <f t="shared" si="15"/>
        <v>855000</v>
      </c>
      <c r="G71" s="1">
        <f t="shared" si="8"/>
        <v>439200</v>
      </c>
      <c r="H71" s="1">
        <f t="shared" si="9"/>
        <v>124740</v>
      </c>
      <c r="I71" s="1">
        <f t="shared" si="10"/>
        <v>291060</v>
      </c>
      <c r="J71" s="1">
        <f t="shared" si="11"/>
        <v>563940</v>
      </c>
      <c r="K71" s="36">
        <f t="shared" si="12"/>
        <v>564000</v>
      </c>
    </row>
    <row r="72" spans="1:11" ht="20.25" customHeight="1">
      <c r="A72" s="15">
        <v>702350</v>
      </c>
      <c r="B72" s="6" t="s">
        <v>280</v>
      </c>
      <c r="C72" s="25">
        <v>4.5</v>
      </c>
      <c r="D72" s="25">
        <f t="shared" si="13"/>
        <v>4.5</v>
      </c>
      <c r="E72" s="1">
        <f t="shared" si="14"/>
        <v>415800</v>
      </c>
      <c r="F72" s="1">
        <f t="shared" si="15"/>
        <v>855000</v>
      </c>
      <c r="G72" s="1">
        <f t="shared" si="8"/>
        <v>439200</v>
      </c>
      <c r="H72" s="1">
        <f t="shared" si="9"/>
        <v>124740</v>
      </c>
      <c r="I72" s="1">
        <f t="shared" si="10"/>
        <v>291060</v>
      </c>
      <c r="J72" s="1">
        <f t="shared" si="11"/>
        <v>563940</v>
      </c>
      <c r="K72" s="36">
        <f t="shared" si="12"/>
        <v>564000</v>
      </c>
    </row>
    <row r="73" spans="1:11">
      <c r="A73" s="15">
        <v>702355</v>
      </c>
      <c r="B73" s="6" t="s">
        <v>281</v>
      </c>
      <c r="C73" s="25">
        <v>4.5</v>
      </c>
      <c r="D73" s="25">
        <f t="shared" si="13"/>
        <v>4.5</v>
      </c>
      <c r="E73" s="1">
        <f t="shared" si="14"/>
        <v>415800</v>
      </c>
      <c r="F73" s="1">
        <f t="shared" si="15"/>
        <v>855000</v>
      </c>
      <c r="G73" s="1">
        <f t="shared" si="8"/>
        <v>439200</v>
      </c>
      <c r="H73" s="1">
        <f t="shared" si="9"/>
        <v>124740</v>
      </c>
      <c r="I73" s="1">
        <f t="shared" si="10"/>
        <v>291060</v>
      </c>
      <c r="J73" s="1">
        <f t="shared" si="11"/>
        <v>563940</v>
      </c>
      <c r="K73" s="36">
        <f t="shared" si="12"/>
        <v>564000</v>
      </c>
    </row>
    <row r="74" spans="1:11">
      <c r="A74" s="15">
        <v>702360</v>
      </c>
      <c r="B74" s="6" t="s">
        <v>282</v>
      </c>
      <c r="C74" s="25">
        <v>4.5</v>
      </c>
      <c r="D74" s="25">
        <f t="shared" si="13"/>
        <v>4.5</v>
      </c>
      <c r="E74" s="1">
        <f t="shared" si="14"/>
        <v>415800</v>
      </c>
      <c r="F74" s="1">
        <f t="shared" si="15"/>
        <v>855000</v>
      </c>
      <c r="G74" s="1">
        <f t="shared" si="8"/>
        <v>439200</v>
      </c>
      <c r="H74" s="1">
        <f t="shared" si="9"/>
        <v>124740</v>
      </c>
      <c r="I74" s="1">
        <f t="shared" si="10"/>
        <v>291060</v>
      </c>
      <c r="J74" s="1">
        <f t="shared" si="11"/>
        <v>563940</v>
      </c>
      <c r="K74" s="36">
        <f t="shared" si="12"/>
        <v>564000</v>
      </c>
    </row>
    <row r="75" spans="1:11" ht="20.25" customHeight="1">
      <c r="A75" s="15">
        <v>702365</v>
      </c>
      <c r="B75" s="6" t="s">
        <v>283</v>
      </c>
      <c r="C75" s="25">
        <v>4.9400000000000004</v>
      </c>
      <c r="D75" s="25">
        <f t="shared" si="13"/>
        <v>4.9400000000000004</v>
      </c>
      <c r="E75" s="1">
        <f t="shared" si="14"/>
        <v>456456.00000000006</v>
      </c>
      <c r="F75" s="1">
        <f t="shared" si="15"/>
        <v>938600.00000000012</v>
      </c>
      <c r="G75" s="1">
        <f t="shared" si="8"/>
        <v>482144.00000000006</v>
      </c>
      <c r="H75" s="1">
        <f t="shared" si="9"/>
        <v>136936.80000000002</v>
      </c>
      <c r="I75" s="1">
        <f t="shared" si="10"/>
        <v>319519.2</v>
      </c>
      <c r="J75" s="1">
        <f t="shared" si="11"/>
        <v>619080.80000000005</v>
      </c>
      <c r="K75" s="36">
        <f t="shared" si="12"/>
        <v>619000</v>
      </c>
    </row>
    <row r="76" spans="1:11">
      <c r="A76" s="15">
        <v>702370</v>
      </c>
      <c r="B76" s="6" t="s">
        <v>284</v>
      </c>
      <c r="C76" s="25">
        <v>4.9400000000000004</v>
      </c>
      <c r="D76" s="25">
        <f t="shared" si="13"/>
        <v>4.9400000000000004</v>
      </c>
      <c r="E76" s="1">
        <f t="shared" si="14"/>
        <v>456456.00000000006</v>
      </c>
      <c r="F76" s="1">
        <f t="shared" si="15"/>
        <v>938600.00000000012</v>
      </c>
      <c r="G76" s="1">
        <f t="shared" si="8"/>
        <v>482144.00000000006</v>
      </c>
      <c r="H76" s="1">
        <f t="shared" si="9"/>
        <v>136936.80000000002</v>
      </c>
      <c r="I76" s="1">
        <f t="shared" si="10"/>
        <v>319519.2</v>
      </c>
      <c r="J76" s="1">
        <f t="shared" si="11"/>
        <v>619080.80000000005</v>
      </c>
      <c r="K76" s="36">
        <f t="shared" si="12"/>
        <v>619000</v>
      </c>
    </row>
    <row r="77" spans="1:11">
      <c r="A77" s="15">
        <v>702375</v>
      </c>
      <c r="B77" s="6" t="s">
        <v>285</v>
      </c>
      <c r="C77" s="25">
        <v>4.9400000000000004</v>
      </c>
      <c r="D77" s="25">
        <f t="shared" si="13"/>
        <v>4.9400000000000004</v>
      </c>
      <c r="E77" s="1">
        <f t="shared" si="14"/>
        <v>456456.00000000006</v>
      </c>
      <c r="F77" s="1">
        <f t="shared" si="15"/>
        <v>938600.00000000012</v>
      </c>
      <c r="G77" s="1">
        <f t="shared" si="8"/>
        <v>482144.00000000006</v>
      </c>
      <c r="H77" s="1">
        <f t="shared" si="9"/>
        <v>136936.80000000002</v>
      </c>
      <c r="I77" s="1">
        <f t="shared" si="10"/>
        <v>319519.2</v>
      </c>
      <c r="J77" s="1">
        <f t="shared" si="11"/>
        <v>619080.80000000005</v>
      </c>
      <c r="K77" s="36">
        <f t="shared" si="12"/>
        <v>619000</v>
      </c>
    </row>
    <row r="78" spans="1:11" ht="20.25" customHeight="1">
      <c r="A78" s="15">
        <v>702380</v>
      </c>
      <c r="B78" s="6" t="s">
        <v>211</v>
      </c>
      <c r="C78" s="25">
        <v>4.9400000000000004</v>
      </c>
      <c r="D78" s="25">
        <f t="shared" si="13"/>
        <v>4.9400000000000004</v>
      </c>
      <c r="E78" s="1">
        <f t="shared" si="14"/>
        <v>456456.00000000006</v>
      </c>
      <c r="F78" s="1">
        <f t="shared" si="15"/>
        <v>938600.00000000012</v>
      </c>
      <c r="G78" s="1">
        <f t="shared" si="8"/>
        <v>482144.00000000006</v>
      </c>
      <c r="H78" s="1">
        <f t="shared" si="9"/>
        <v>136936.80000000002</v>
      </c>
      <c r="I78" s="1">
        <f t="shared" si="10"/>
        <v>319519.2</v>
      </c>
      <c r="J78" s="1">
        <f t="shared" si="11"/>
        <v>619080.80000000005</v>
      </c>
      <c r="K78" s="36">
        <f t="shared" si="12"/>
        <v>619000</v>
      </c>
    </row>
    <row r="79" spans="1:11" ht="30">
      <c r="A79" s="15">
        <v>702385</v>
      </c>
      <c r="B79" s="6" t="s">
        <v>286</v>
      </c>
      <c r="C79" s="25">
        <v>7.27</v>
      </c>
      <c r="D79" s="25">
        <f t="shared" si="13"/>
        <v>7.27</v>
      </c>
      <c r="E79" s="1">
        <f t="shared" si="14"/>
        <v>671748</v>
      </c>
      <c r="F79" s="1">
        <f t="shared" si="15"/>
        <v>1381300</v>
      </c>
      <c r="G79" s="1">
        <f t="shared" si="8"/>
        <v>709552</v>
      </c>
      <c r="H79" s="1">
        <f t="shared" si="9"/>
        <v>201524.4</v>
      </c>
      <c r="I79" s="1">
        <f t="shared" si="10"/>
        <v>470223.6</v>
      </c>
      <c r="J79" s="1">
        <f t="shared" si="11"/>
        <v>911076.4</v>
      </c>
      <c r="K79" s="36">
        <f t="shared" si="12"/>
        <v>911000</v>
      </c>
    </row>
    <row r="80" spans="1:11" ht="30">
      <c r="A80" s="15">
        <v>702390</v>
      </c>
      <c r="B80" s="6" t="s">
        <v>287</v>
      </c>
      <c r="C80" s="25">
        <v>7.27</v>
      </c>
      <c r="D80" s="25">
        <f t="shared" si="13"/>
        <v>7.27</v>
      </c>
      <c r="E80" s="1">
        <f t="shared" si="14"/>
        <v>671748</v>
      </c>
      <c r="F80" s="1">
        <f t="shared" si="15"/>
        <v>1381300</v>
      </c>
      <c r="G80" s="1">
        <f t="shared" si="8"/>
        <v>709552</v>
      </c>
      <c r="H80" s="1">
        <f t="shared" si="9"/>
        <v>201524.4</v>
      </c>
      <c r="I80" s="1">
        <f t="shared" si="10"/>
        <v>470223.6</v>
      </c>
      <c r="J80" s="1">
        <f t="shared" si="11"/>
        <v>911076.4</v>
      </c>
      <c r="K80" s="36">
        <f t="shared" si="12"/>
        <v>911000</v>
      </c>
    </row>
    <row r="81" spans="1:11" ht="20.25" customHeight="1">
      <c r="A81" s="15">
        <v>702395</v>
      </c>
      <c r="B81" s="6" t="s">
        <v>288</v>
      </c>
      <c r="C81" s="25">
        <v>7.27</v>
      </c>
      <c r="D81" s="25">
        <f t="shared" si="13"/>
        <v>7.27</v>
      </c>
      <c r="E81" s="1">
        <f t="shared" si="14"/>
        <v>671748</v>
      </c>
      <c r="F81" s="1">
        <f t="shared" si="15"/>
        <v>1381300</v>
      </c>
      <c r="G81" s="1">
        <f t="shared" si="8"/>
        <v>709552</v>
      </c>
      <c r="H81" s="1">
        <f t="shared" si="9"/>
        <v>201524.4</v>
      </c>
      <c r="I81" s="1">
        <f t="shared" si="10"/>
        <v>470223.6</v>
      </c>
      <c r="J81" s="1">
        <f t="shared" si="11"/>
        <v>911076.4</v>
      </c>
      <c r="K81" s="36">
        <f t="shared" si="12"/>
        <v>911000</v>
      </c>
    </row>
    <row r="82" spans="1:11">
      <c r="A82" s="15">
        <v>702400</v>
      </c>
      <c r="B82" s="6" t="s">
        <v>289</v>
      </c>
      <c r="C82" s="25">
        <v>7.27</v>
      </c>
      <c r="D82" s="25">
        <f t="shared" si="13"/>
        <v>7.27</v>
      </c>
      <c r="E82" s="1">
        <f t="shared" si="14"/>
        <v>671748</v>
      </c>
      <c r="F82" s="1">
        <f t="shared" si="15"/>
        <v>1381300</v>
      </c>
      <c r="G82" s="1">
        <f t="shared" si="8"/>
        <v>709552</v>
      </c>
      <c r="H82" s="1">
        <f t="shared" si="9"/>
        <v>201524.4</v>
      </c>
      <c r="I82" s="1">
        <f t="shared" si="10"/>
        <v>470223.6</v>
      </c>
      <c r="J82" s="1">
        <f t="shared" si="11"/>
        <v>911076.4</v>
      </c>
      <c r="K82" s="36">
        <f t="shared" si="12"/>
        <v>911000</v>
      </c>
    </row>
    <row r="83" spans="1:11" ht="30">
      <c r="A83" s="15">
        <v>702405</v>
      </c>
      <c r="B83" s="6" t="s">
        <v>212</v>
      </c>
      <c r="C83" s="25">
        <v>1.18</v>
      </c>
      <c r="D83" s="25">
        <f t="shared" si="13"/>
        <v>1.18</v>
      </c>
      <c r="E83" s="1">
        <f t="shared" si="14"/>
        <v>109032</v>
      </c>
      <c r="F83" s="1">
        <f t="shared" si="15"/>
        <v>224200</v>
      </c>
      <c r="G83" s="1">
        <f t="shared" si="8"/>
        <v>115168</v>
      </c>
      <c r="H83" s="1">
        <f t="shared" si="9"/>
        <v>32709.599999999999</v>
      </c>
      <c r="I83" s="1">
        <f t="shared" si="10"/>
        <v>76322.399999999994</v>
      </c>
      <c r="J83" s="1">
        <f t="shared" si="11"/>
        <v>147877.6</v>
      </c>
      <c r="K83" s="36">
        <f t="shared" si="12"/>
        <v>148000</v>
      </c>
    </row>
    <row r="84" spans="1:11" ht="37.5" customHeight="1">
      <c r="A84" s="15">
        <v>702410</v>
      </c>
      <c r="B84" s="6" t="s">
        <v>213</v>
      </c>
      <c r="C84" s="25">
        <v>10.199999999999999</v>
      </c>
      <c r="D84" s="25">
        <f t="shared" si="13"/>
        <v>10.199999999999999</v>
      </c>
      <c r="E84" s="1">
        <f t="shared" si="14"/>
        <v>942479.99999999988</v>
      </c>
      <c r="F84" s="1">
        <f t="shared" si="15"/>
        <v>1937999.9999999998</v>
      </c>
      <c r="G84" s="1">
        <f t="shared" si="8"/>
        <v>995519.99999999988</v>
      </c>
      <c r="H84" s="1">
        <f t="shared" si="9"/>
        <v>282743.99999999994</v>
      </c>
      <c r="I84" s="1">
        <f t="shared" si="10"/>
        <v>659735.99999999988</v>
      </c>
      <c r="J84" s="1">
        <f t="shared" si="11"/>
        <v>1278263.9999999998</v>
      </c>
      <c r="K84" s="36">
        <f t="shared" si="12"/>
        <v>1278000</v>
      </c>
    </row>
    <row r="85" spans="1:11">
      <c r="A85" s="15">
        <v>702415</v>
      </c>
      <c r="B85" s="6" t="s">
        <v>214</v>
      </c>
      <c r="C85" s="25">
        <v>4.5</v>
      </c>
      <c r="D85" s="25">
        <f t="shared" si="13"/>
        <v>4.5</v>
      </c>
      <c r="E85" s="1">
        <f t="shared" si="14"/>
        <v>415800</v>
      </c>
      <c r="F85" s="1">
        <f t="shared" si="15"/>
        <v>855000</v>
      </c>
      <c r="G85" s="1">
        <f t="shared" si="8"/>
        <v>439200</v>
      </c>
      <c r="H85" s="1">
        <f t="shared" si="9"/>
        <v>124740</v>
      </c>
      <c r="I85" s="1">
        <f t="shared" si="10"/>
        <v>291060</v>
      </c>
      <c r="J85" s="1">
        <f t="shared" si="11"/>
        <v>563940</v>
      </c>
      <c r="K85" s="36">
        <f t="shared" si="12"/>
        <v>564000</v>
      </c>
    </row>
    <row r="86" spans="1:11">
      <c r="A86" s="15">
        <v>702420</v>
      </c>
      <c r="B86" s="6" t="s">
        <v>290</v>
      </c>
      <c r="C86" s="25">
        <v>4.5</v>
      </c>
      <c r="D86" s="25">
        <f t="shared" si="13"/>
        <v>4.5</v>
      </c>
      <c r="E86" s="1">
        <f t="shared" si="14"/>
        <v>415800</v>
      </c>
      <c r="F86" s="1">
        <f t="shared" si="15"/>
        <v>855000</v>
      </c>
      <c r="G86" s="1">
        <f t="shared" si="8"/>
        <v>439200</v>
      </c>
      <c r="H86" s="1">
        <f t="shared" si="9"/>
        <v>124740</v>
      </c>
      <c r="I86" s="1">
        <f t="shared" si="10"/>
        <v>291060</v>
      </c>
      <c r="J86" s="1">
        <f t="shared" si="11"/>
        <v>563940</v>
      </c>
      <c r="K86" s="36">
        <f t="shared" si="12"/>
        <v>564000</v>
      </c>
    </row>
    <row r="87" spans="1:11" ht="20.25" customHeight="1">
      <c r="A87" s="15">
        <v>702425</v>
      </c>
      <c r="B87" s="6" t="s">
        <v>291</v>
      </c>
      <c r="C87" s="25">
        <v>4.9000000000000004</v>
      </c>
      <c r="D87" s="25">
        <f t="shared" si="13"/>
        <v>4.9000000000000004</v>
      </c>
      <c r="E87" s="1">
        <f t="shared" si="14"/>
        <v>452760.00000000006</v>
      </c>
      <c r="F87" s="1">
        <f t="shared" si="15"/>
        <v>931000.00000000012</v>
      </c>
      <c r="G87" s="1">
        <f t="shared" si="8"/>
        <v>478240.00000000006</v>
      </c>
      <c r="H87" s="1">
        <f t="shared" si="9"/>
        <v>135828</v>
      </c>
      <c r="I87" s="1">
        <f t="shared" si="10"/>
        <v>316932</v>
      </c>
      <c r="J87" s="1">
        <f t="shared" si="11"/>
        <v>614068</v>
      </c>
      <c r="K87" s="36">
        <f t="shared" si="12"/>
        <v>614000</v>
      </c>
    </row>
    <row r="88" spans="1:11">
      <c r="A88" s="15">
        <v>702430</v>
      </c>
      <c r="B88" s="6" t="s">
        <v>292</v>
      </c>
      <c r="C88" s="25">
        <v>5.81</v>
      </c>
      <c r="D88" s="25">
        <f t="shared" si="13"/>
        <v>5.81</v>
      </c>
      <c r="E88" s="1">
        <f t="shared" si="14"/>
        <v>536844</v>
      </c>
      <c r="F88" s="1">
        <f t="shared" si="15"/>
        <v>1103900</v>
      </c>
      <c r="G88" s="1">
        <f t="shared" si="8"/>
        <v>567056</v>
      </c>
      <c r="H88" s="1">
        <f t="shared" si="9"/>
        <v>161053.19999999998</v>
      </c>
      <c r="I88" s="1">
        <f t="shared" si="10"/>
        <v>375790.8</v>
      </c>
      <c r="J88" s="1">
        <f t="shared" si="11"/>
        <v>728109.2</v>
      </c>
      <c r="K88" s="36">
        <f t="shared" si="12"/>
        <v>728000</v>
      </c>
    </row>
    <row r="89" spans="1:11">
      <c r="A89" s="15">
        <v>702435</v>
      </c>
      <c r="B89" s="6" t="s">
        <v>293</v>
      </c>
      <c r="C89" s="25">
        <v>4.5</v>
      </c>
      <c r="D89" s="25">
        <f t="shared" si="13"/>
        <v>4.5</v>
      </c>
      <c r="E89" s="1">
        <f t="shared" si="14"/>
        <v>415800</v>
      </c>
      <c r="F89" s="1">
        <f t="shared" si="15"/>
        <v>855000</v>
      </c>
      <c r="G89" s="1">
        <f t="shared" si="8"/>
        <v>439200</v>
      </c>
      <c r="H89" s="1">
        <f t="shared" si="9"/>
        <v>124740</v>
      </c>
      <c r="I89" s="1">
        <f t="shared" si="10"/>
        <v>291060</v>
      </c>
      <c r="J89" s="1">
        <f t="shared" si="11"/>
        <v>563940</v>
      </c>
      <c r="K89" s="36">
        <f t="shared" si="12"/>
        <v>564000</v>
      </c>
    </row>
    <row r="90" spans="1:11" ht="20.25" customHeight="1">
      <c r="A90" s="15">
        <v>702440</v>
      </c>
      <c r="B90" s="6" t="s">
        <v>294</v>
      </c>
      <c r="C90" s="25">
        <v>4.9000000000000004</v>
      </c>
      <c r="D90" s="25">
        <f t="shared" si="13"/>
        <v>4.9000000000000004</v>
      </c>
      <c r="E90" s="1">
        <f t="shared" si="14"/>
        <v>452760.00000000006</v>
      </c>
      <c r="F90" s="1">
        <f t="shared" si="15"/>
        <v>931000.00000000012</v>
      </c>
      <c r="G90" s="1">
        <f t="shared" si="8"/>
        <v>478240.00000000006</v>
      </c>
      <c r="H90" s="1">
        <f t="shared" si="9"/>
        <v>135828</v>
      </c>
      <c r="I90" s="1">
        <f t="shared" si="10"/>
        <v>316932</v>
      </c>
      <c r="J90" s="1">
        <f t="shared" si="11"/>
        <v>614068</v>
      </c>
      <c r="K90" s="36">
        <f t="shared" si="12"/>
        <v>614000</v>
      </c>
    </row>
    <row r="91" spans="1:11">
      <c r="A91" s="15">
        <v>702445</v>
      </c>
      <c r="B91" s="6" t="s">
        <v>295</v>
      </c>
      <c r="C91" s="25">
        <v>5.81</v>
      </c>
      <c r="D91" s="25">
        <f t="shared" si="13"/>
        <v>5.81</v>
      </c>
      <c r="E91" s="1">
        <f t="shared" si="14"/>
        <v>536844</v>
      </c>
      <c r="F91" s="1">
        <f t="shared" si="15"/>
        <v>1103900</v>
      </c>
      <c r="G91" s="1">
        <f t="shared" si="8"/>
        <v>567056</v>
      </c>
      <c r="H91" s="1">
        <f t="shared" si="9"/>
        <v>161053.19999999998</v>
      </c>
      <c r="I91" s="1">
        <f t="shared" si="10"/>
        <v>375790.8</v>
      </c>
      <c r="J91" s="1">
        <f t="shared" si="11"/>
        <v>728109.2</v>
      </c>
      <c r="K91" s="36">
        <f t="shared" si="12"/>
        <v>728000</v>
      </c>
    </row>
    <row r="92" spans="1:11">
      <c r="A92" s="15">
        <v>702450</v>
      </c>
      <c r="B92" s="6" t="s">
        <v>296</v>
      </c>
      <c r="C92" s="25">
        <v>4.99</v>
      </c>
      <c r="D92" s="25">
        <f t="shared" si="13"/>
        <v>4.99</v>
      </c>
      <c r="E92" s="1">
        <f t="shared" si="14"/>
        <v>461076</v>
      </c>
      <c r="F92" s="1">
        <f t="shared" si="15"/>
        <v>948100</v>
      </c>
      <c r="G92" s="1">
        <f t="shared" si="8"/>
        <v>487024</v>
      </c>
      <c r="H92" s="1">
        <f t="shared" si="9"/>
        <v>138322.79999999999</v>
      </c>
      <c r="I92" s="1">
        <f t="shared" si="10"/>
        <v>322753.19999999995</v>
      </c>
      <c r="J92" s="1">
        <f t="shared" si="11"/>
        <v>625346.80000000005</v>
      </c>
      <c r="K92" s="36">
        <f t="shared" si="12"/>
        <v>625000</v>
      </c>
    </row>
    <row r="93" spans="1:11" ht="20.25" customHeight="1">
      <c r="A93" s="15">
        <v>702455</v>
      </c>
      <c r="B93" s="6" t="s">
        <v>215</v>
      </c>
      <c r="C93" s="25">
        <v>4.46</v>
      </c>
      <c r="D93" s="25">
        <f t="shared" si="13"/>
        <v>4.46</v>
      </c>
      <c r="E93" s="1">
        <f t="shared" si="14"/>
        <v>412104</v>
      </c>
      <c r="F93" s="1">
        <f t="shared" si="15"/>
        <v>847400</v>
      </c>
      <c r="G93" s="1">
        <f t="shared" si="8"/>
        <v>435296</v>
      </c>
      <c r="H93" s="1">
        <f t="shared" si="9"/>
        <v>123631.2</v>
      </c>
      <c r="I93" s="1">
        <f t="shared" si="10"/>
        <v>288472.8</v>
      </c>
      <c r="J93" s="1">
        <f t="shared" si="11"/>
        <v>558927.19999999995</v>
      </c>
      <c r="K93" s="36">
        <f t="shared" si="12"/>
        <v>559000</v>
      </c>
    </row>
    <row r="94" spans="1:11">
      <c r="A94" s="15">
        <v>702460</v>
      </c>
      <c r="B94" s="6" t="s">
        <v>216</v>
      </c>
      <c r="C94" s="25">
        <v>6.08</v>
      </c>
      <c r="D94" s="25">
        <f t="shared" si="13"/>
        <v>6.08</v>
      </c>
      <c r="E94" s="1">
        <f t="shared" si="14"/>
        <v>561792</v>
      </c>
      <c r="F94" s="1">
        <f t="shared" si="15"/>
        <v>1155200</v>
      </c>
      <c r="G94" s="1">
        <f t="shared" si="8"/>
        <v>593408</v>
      </c>
      <c r="H94" s="1">
        <f t="shared" si="9"/>
        <v>168537.60000000001</v>
      </c>
      <c r="I94" s="1">
        <f t="shared" si="10"/>
        <v>393254.39999999997</v>
      </c>
      <c r="J94" s="1">
        <f t="shared" si="11"/>
        <v>761945.59999999998</v>
      </c>
      <c r="K94" s="36">
        <f t="shared" si="12"/>
        <v>762000</v>
      </c>
    </row>
    <row r="95" spans="1:11" ht="30">
      <c r="A95" s="15">
        <v>702465</v>
      </c>
      <c r="B95" s="6" t="s">
        <v>217</v>
      </c>
      <c r="C95" s="25">
        <v>6.49</v>
      </c>
      <c r="D95" s="25">
        <f t="shared" si="13"/>
        <v>6.49</v>
      </c>
      <c r="E95" s="1">
        <f t="shared" si="14"/>
        <v>599676</v>
      </c>
      <c r="F95" s="1">
        <f t="shared" si="15"/>
        <v>1233100</v>
      </c>
      <c r="G95" s="1">
        <f t="shared" si="8"/>
        <v>633424</v>
      </c>
      <c r="H95" s="1">
        <f t="shared" si="9"/>
        <v>179902.8</v>
      </c>
      <c r="I95" s="1">
        <f t="shared" si="10"/>
        <v>419773.19999999995</v>
      </c>
      <c r="J95" s="1">
        <f t="shared" si="11"/>
        <v>813326.8</v>
      </c>
      <c r="K95" s="36">
        <f t="shared" si="12"/>
        <v>813000</v>
      </c>
    </row>
    <row r="96" spans="1:11" ht="20.25" customHeight="1">
      <c r="A96" s="15">
        <v>702470</v>
      </c>
      <c r="B96" s="6" t="s">
        <v>218</v>
      </c>
      <c r="C96" s="25">
        <v>1.72</v>
      </c>
      <c r="D96" s="25">
        <f t="shared" si="13"/>
        <v>1.72</v>
      </c>
      <c r="E96" s="1">
        <f t="shared" si="14"/>
        <v>158928</v>
      </c>
      <c r="F96" s="1">
        <f t="shared" si="15"/>
        <v>326800</v>
      </c>
      <c r="G96" s="1">
        <f t="shared" si="8"/>
        <v>167872</v>
      </c>
      <c r="H96" s="1">
        <f t="shared" si="9"/>
        <v>47678.400000000001</v>
      </c>
      <c r="I96" s="1">
        <f t="shared" si="10"/>
        <v>111249.59999999999</v>
      </c>
      <c r="J96" s="1">
        <f t="shared" si="11"/>
        <v>215550.4</v>
      </c>
      <c r="K96" s="36">
        <f t="shared" si="12"/>
        <v>216000</v>
      </c>
    </row>
    <row r="97" spans="1:11">
      <c r="A97" s="15">
        <v>702475</v>
      </c>
      <c r="B97" s="6" t="s">
        <v>219</v>
      </c>
      <c r="C97" s="25">
        <v>1.72</v>
      </c>
      <c r="D97" s="25">
        <f t="shared" si="13"/>
        <v>1.72</v>
      </c>
      <c r="E97" s="1">
        <f t="shared" si="14"/>
        <v>158928</v>
      </c>
      <c r="F97" s="1">
        <f t="shared" si="15"/>
        <v>326800</v>
      </c>
      <c r="G97" s="1">
        <f t="shared" si="8"/>
        <v>167872</v>
      </c>
      <c r="H97" s="1">
        <f t="shared" si="9"/>
        <v>47678.400000000001</v>
      </c>
      <c r="I97" s="1">
        <f t="shared" si="10"/>
        <v>111249.59999999999</v>
      </c>
      <c r="J97" s="1">
        <f t="shared" si="11"/>
        <v>215550.4</v>
      </c>
      <c r="K97" s="36">
        <f t="shared" si="12"/>
        <v>216000</v>
      </c>
    </row>
    <row r="98" spans="1:11">
      <c r="A98" s="15">
        <v>702480</v>
      </c>
      <c r="B98" s="6" t="s">
        <v>220</v>
      </c>
      <c r="C98" s="25">
        <v>2.79</v>
      </c>
      <c r="D98" s="25">
        <f t="shared" si="13"/>
        <v>2.79</v>
      </c>
      <c r="E98" s="1">
        <f t="shared" si="14"/>
        <v>257796</v>
      </c>
      <c r="F98" s="1">
        <f t="shared" si="15"/>
        <v>530100</v>
      </c>
      <c r="G98" s="1">
        <f t="shared" si="8"/>
        <v>272304</v>
      </c>
      <c r="H98" s="1">
        <f t="shared" si="9"/>
        <v>77338.8</v>
      </c>
      <c r="I98" s="1">
        <f t="shared" si="10"/>
        <v>180457.19999999998</v>
      </c>
      <c r="J98" s="1">
        <f t="shared" si="11"/>
        <v>349642.8</v>
      </c>
      <c r="K98" s="36">
        <f t="shared" si="12"/>
        <v>350000</v>
      </c>
    </row>
    <row r="99" spans="1:11" ht="45">
      <c r="A99" s="15">
        <v>702485</v>
      </c>
      <c r="B99" s="6" t="s">
        <v>409</v>
      </c>
      <c r="C99" s="25">
        <v>68</v>
      </c>
      <c r="D99" s="25">
        <f t="shared" si="13"/>
        <v>68</v>
      </c>
      <c r="E99" s="1">
        <f t="shared" si="14"/>
        <v>6283200</v>
      </c>
      <c r="F99" s="1">
        <f t="shared" si="15"/>
        <v>12920000</v>
      </c>
      <c r="G99" s="1">
        <f t="shared" si="8"/>
        <v>6636800</v>
      </c>
      <c r="H99" s="1">
        <f t="shared" si="9"/>
        <v>1884960</v>
      </c>
      <c r="I99" s="1">
        <f t="shared" si="10"/>
        <v>4398240</v>
      </c>
      <c r="J99" s="1">
        <f t="shared" si="11"/>
        <v>8521760</v>
      </c>
      <c r="K99" s="36">
        <f t="shared" si="12"/>
        <v>8522000</v>
      </c>
    </row>
    <row r="100" spans="1:11" ht="20.25" customHeight="1">
      <c r="A100" s="15">
        <v>702490</v>
      </c>
      <c r="B100" s="6" t="s">
        <v>410</v>
      </c>
      <c r="C100" s="25">
        <v>40</v>
      </c>
      <c r="D100" s="25">
        <f t="shared" si="13"/>
        <v>40</v>
      </c>
      <c r="E100" s="1">
        <f t="shared" si="14"/>
        <v>3696000</v>
      </c>
      <c r="F100" s="1">
        <f t="shared" si="15"/>
        <v>7600000</v>
      </c>
      <c r="G100" s="1">
        <f t="shared" si="8"/>
        <v>3904000</v>
      </c>
      <c r="H100" s="1">
        <f t="shared" si="9"/>
        <v>1108800</v>
      </c>
      <c r="I100" s="1">
        <f t="shared" si="10"/>
        <v>2587200</v>
      </c>
      <c r="J100" s="1">
        <f t="shared" si="11"/>
        <v>5012800</v>
      </c>
      <c r="K100" s="36">
        <f t="shared" si="12"/>
        <v>5013000</v>
      </c>
    </row>
    <row r="101" spans="1:11" ht="20.25" customHeight="1">
      <c r="A101" s="15">
        <v>702495</v>
      </c>
      <c r="B101" s="6" t="s">
        <v>411</v>
      </c>
      <c r="C101" s="25">
        <v>11.97</v>
      </c>
      <c r="D101" s="25">
        <f t="shared" si="13"/>
        <v>11.97</v>
      </c>
      <c r="E101" s="1">
        <f t="shared" si="14"/>
        <v>1106028</v>
      </c>
      <c r="F101" s="1">
        <f t="shared" si="15"/>
        <v>2274300</v>
      </c>
      <c r="G101" s="1">
        <f t="shared" si="8"/>
        <v>1168272</v>
      </c>
      <c r="H101" s="1">
        <f t="shared" si="9"/>
        <v>331808.39999999997</v>
      </c>
      <c r="I101" s="1">
        <f t="shared" si="10"/>
        <v>774219.6</v>
      </c>
      <c r="J101" s="1">
        <f t="shared" si="11"/>
        <v>1500080.4</v>
      </c>
      <c r="K101" s="36">
        <f t="shared" si="12"/>
        <v>1500000</v>
      </c>
    </row>
    <row r="102" spans="1:11">
      <c r="A102" s="15">
        <v>702500</v>
      </c>
      <c r="B102" s="6" t="s">
        <v>221</v>
      </c>
      <c r="C102" s="25">
        <v>12.67</v>
      </c>
      <c r="D102" s="25">
        <f t="shared" si="13"/>
        <v>12.67</v>
      </c>
      <c r="E102" s="1">
        <f t="shared" si="14"/>
        <v>1170708</v>
      </c>
      <c r="F102" s="1">
        <f t="shared" si="15"/>
        <v>2407300</v>
      </c>
      <c r="G102" s="1">
        <f t="shared" si="8"/>
        <v>1236592</v>
      </c>
      <c r="H102" s="1">
        <f t="shared" si="9"/>
        <v>351212.39999999997</v>
      </c>
      <c r="I102" s="1">
        <f t="shared" si="10"/>
        <v>819495.6</v>
      </c>
      <c r="J102" s="1">
        <f t="shared" si="11"/>
        <v>1587804.4</v>
      </c>
      <c r="K102" s="36">
        <f t="shared" si="12"/>
        <v>1588000</v>
      </c>
    </row>
    <row r="103" spans="1:11">
      <c r="A103" s="15">
        <v>702505</v>
      </c>
      <c r="B103" s="6" t="s">
        <v>222</v>
      </c>
      <c r="C103" s="25">
        <v>11.97</v>
      </c>
      <c r="D103" s="25">
        <f t="shared" si="13"/>
        <v>11.97</v>
      </c>
      <c r="E103" s="1">
        <f t="shared" si="14"/>
        <v>1106028</v>
      </c>
      <c r="F103" s="1">
        <f t="shared" si="15"/>
        <v>2274300</v>
      </c>
      <c r="G103" s="1">
        <f t="shared" si="8"/>
        <v>1168272</v>
      </c>
      <c r="H103" s="1">
        <f t="shared" si="9"/>
        <v>331808.39999999997</v>
      </c>
      <c r="I103" s="1">
        <f t="shared" si="10"/>
        <v>774219.6</v>
      </c>
      <c r="J103" s="1">
        <f t="shared" si="11"/>
        <v>1500080.4</v>
      </c>
      <c r="K103" s="36">
        <f t="shared" si="12"/>
        <v>1500000</v>
      </c>
    </row>
    <row r="104" spans="1:11" ht="20.25" customHeight="1">
      <c r="A104" s="15">
        <v>702510</v>
      </c>
      <c r="B104" s="6" t="s">
        <v>223</v>
      </c>
      <c r="C104" s="25">
        <v>11.55</v>
      </c>
      <c r="D104" s="25">
        <f t="shared" si="13"/>
        <v>11.55</v>
      </c>
      <c r="E104" s="1">
        <f t="shared" si="14"/>
        <v>1067220</v>
      </c>
      <c r="F104" s="1">
        <f t="shared" si="15"/>
        <v>2194500</v>
      </c>
      <c r="G104" s="1">
        <f t="shared" si="8"/>
        <v>1127280</v>
      </c>
      <c r="H104" s="1">
        <f t="shared" si="9"/>
        <v>320166</v>
      </c>
      <c r="I104" s="1">
        <f t="shared" si="10"/>
        <v>747054</v>
      </c>
      <c r="J104" s="1">
        <f t="shared" si="11"/>
        <v>1447446</v>
      </c>
      <c r="K104" s="36">
        <f t="shared" si="12"/>
        <v>1447000</v>
      </c>
    </row>
    <row r="105" spans="1:11">
      <c r="A105" s="15">
        <v>702515</v>
      </c>
      <c r="B105" s="6" t="s">
        <v>224</v>
      </c>
      <c r="C105" s="25">
        <v>10.25</v>
      </c>
      <c r="D105" s="25">
        <f t="shared" si="13"/>
        <v>10.25</v>
      </c>
      <c r="E105" s="1">
        <f t="shared" si="14"/>
        <v>947100</v>
      </c>
      <c r="F105" s="1">
        <f t="shared" si="15"/>
        <v>1947500</v>
      </c>
      <c r="G105" s="1">
        <f t="shared" si="8"/>
        <v>1000400</v>
      </c>
      <c r="H105" s="1">
        <f t="shared" si="9"/>
        <v>284130</v>
      </c>
      <c r="I105" s="1">
        <f t="shared" si="10"/>
        <v>662970</v>
      </c>
      <c r="J105" s="1">
        <f t="shared" si="11"/>
        <v>1284530</v>
      </c>
      <c r="K105" s="36">
        <f t="shared" si="12"/>
        <v>1285000</v>
      </c>
    </row>
    <row r="106" spans="1:11" ht="19.5" customHeight="1">
      <c r="A106" s="15">
        <v>702520</v>
      </c>
      <c r="B106" s="6" t="s">
        <v>225</v>
      </c>
      <c r="C106" s="25">
        <v>9.84</v>
      </c>
      <c r="D106" s="25">
        <f t="shared" si="13"/>
        <v>9.84</v>
      </c>
      <c r="E106" s="1">
        <f t="shared" si="14"/>
        <v>909216</v>
      </c>
      <c r="F106" s="1">
        <f t="shared" si="15"/>
        <v>1869600</v>
      </c>
      <c r="G106" s="1">
        <f t="shared" si="8"/>
        <v>960384</v>
      </c>
      <c r="H106" s="1">
        <f t="shared" si="9"/>
        <v>272764.79999999999</v>
      </c>
      <c r="I106" s="1">
        <f t="shared" si="10"/>
        <v>636451.19999999995</v>
      </c>
      <c r="J106" s="1">
        <f t="shared" si="11"/>
        <v>1233148.8</v>
      </c>
      <c r="K106" s="36">
        <f t="shared" si="12"/>
        <v>1233000</v>
      </c>
    </row>
    <row r="107" spans="1:11" ht="29.25" customHeight="1">
      <c r="A107" s="15">
        <v>702525</v>
      </c>
      <c r="B107" s="6" t="s">
        <v>297</v>
      </c>
      <c r="C107" s="25">
        <v>9.84</v>
      </c>
      <c r="D107" s="25">
        <f t="shared" si="13"/>
        <v>9.84</v>
      </c>
      <c r="E107" s="1">
        <f t="shared" si="14"/>
        <v>909216</v>
      </c>
      <c r="F107" s="1">
        <f t="shared" si="15"/>
        <v>1869600</v>
      </c>
      <c r="G107" s="1">
        <f t="shared" si="8"/>
        <v>960384</v>
      </c>
      <c r="H107" s="1">
        <f t="shared" si="9"/>
        <v>272764.79999999999</v>
      </c>
      <c r="I107" s="1">
        <f t="shared" si="10"/>
        <v>636451.19999999995</v>
      </c>
      <c r="J107" s="1">
        <f t="shared" si="11"/>
        <v>1233148.8</v>
      </c>
      <c r="K107" s="36">
        <f t="shared" si="12"/>
        <v>1233000</v>
      </c>
    </row>
    <row r="108" spans="1:11" ht="37.5" customHeight="1">
      <c r="A108" s="15">
        <v>702530</v>
      </c>
      <c r="B108" s="6" t="s">
        <v>298</v>
      </c>
      <c r="C108" s="25">
        <v>9.84</v>
      </c>
      <c r="D108" s="25">
        <f t="shared" si="13"/>
        <v>9.84</v>
      </c>
      <c r="E108" s="1">
        <f t="shared" si="14"/>
        <v>909216</v>
      </c>
      <c r="F108" s="1">
        <f t="shared" si="15"/>
        <v>1869600</v>
      </c>
      <c r="G108" s="1">
        <f t="shared" si="8"/>
        <v>960384</v>
      </c>
      <c r="H108" s="1">
        <f t="shared" si="9"/>
        <v>272764.79999999999</v>
      </c>
      <c r="I108" s="1">
        <f t="shared" si="10"/>
        <v>636451.19999999995</v>
      </c>
      <c r="J108" s="1">
        <f t="shared" si="11"/>
        <v>1233148.8</v>
      </c>
      <c r="K108" s="36">
        <f t="shared" si="12"/>
        <v>1233000</v>
      </c>
    </row>
    <row r="109" spans="1:11" ht="25.5" customHeight="1">
      <c r="A109" s="15">
        <v>702535</v>
      </c>
      <c r="B109" s="6" t="s">
        <v>299</v>
      </c>
      <c r="C109" s="25">
        <v>9.84</v>
      </c>
      <c r="D109" s="25">
        <f t="shared" si="13"/>
        <v>9.84</v>
      </c>
      <c r="E109" s="1">
        <f t="shared" si="14"/>
        <v>909216</v>
      </c>
      <c r="F109" s="1">
        <f t="shared" si="15"/>
        <v>1869600</v>
      </c>
      <c r="G109" s="1">
        <f t="shared" si="8"/>
        <v>960384</v>
      </c>
      <c r="H109" s="1">
        <f t="shared" si="9"/>
        <v>272764.79999999999</v>
      </c>
      <c r="I109" s="1">
        <f t="shared" si="10"/>
        <v>636451.19999999995</v>
      </c>
      <c r="J109" s="1">
        <f t="shared" si="11"/>
        <v>1233148.8</v>
      </c>
      <c r="K109" s="36">
        <f t="shared" si="12"/>
        <v>1233000</v>
      </c>
    </row>
    <row r="110" spans="1:11" ht="37.5" customHeight="1">
      <c r="A110" s="15">
        <v>702540</v>
      </c>
      <c r="B110" s="6" t="s">
        <v>228</v>
      </c>
      <c r="C110" s="25">
        <v>5.0599999999999996</v>
      </c>
      <c r="D110" s="25">
        <f t="shared" si="13"/>
        <v>5.0599999999999996</v>
      </c>
      <c r="E110" s="1">
        <f t="shared" si="14"/>
        <v>467543.99999999994</v>
      </c>
      <c r="F110" s="1">
        <f t="shared" si="15"/>
        <v>961399.99999999988</v>
      </c>
      <c r="G110" s="1">
        <f t="shared" si="8"/>
        <v>493855.99999999994</v>
      </c>
      <c r="H110" s="1">
        <f t="shared" si="9"/>
        <v>140263.19999999998</v>
      </c>
      <c r="I110" s="1">
        <f t="shared" si="10"/>
        <v>327280.79999999993</v>
      </c>
      <c r="J110" s="1">
        <f t="shared" si="11"/>
        <v>634119.19999999995</v>
      </c>
      <c r="K110" s="36">
        <f t="shared" si="12"/>
        <v>634000</v>
      </c>
    </row>
    <row r="111" spans="1:11" ht="30">
      <c r="A111" s="15">
        <v>702545</v>
      </c>
      <c r="B111" s="6" t="s">
        <v>229</v>
      </c>
      <c r="C111" s="25">
        <v>6.29</v>
      </c>
      <c r="D111" s="25">
        <f t="shared" si="13"/>
        <v>6.29</v>
      </c>
      <c r="E111" s="1">
        <f t="shared" si="14"/>
        <v>581196</v>
      </c>
      <c r="F111" s="1">
        <f t="shared" si="15"/>
        <v>1195100</v>
      </c>
      <c r="G111" s="1">
        <f t="shared" si="8"/>
        <v>613904</v>
      </c>
      <c r="H111" s="1">
        <f t="shared" si="9"/>
        <v>174358.8</v>
      </c>
      <c r="I111" s="1">
        <f t="shared" si="10"/>
        <v>406837.19999999995</v>
      </c>
      <c r="J111" s="1">
        <f t="shared" si="11"/>
        <v>788262.8</v>
      </c>
      <c r="K111" s="36">
        <f t="shared" si="12"/>
        <v>788000</v>
      </c>
    </row>
    <row r="112" spans="1:11" ht="37.5" customHeight="1">
      <c r="A112" s="15">
        <v>702550</v>
      </c>
      <c r="B112" s="6" t="s">
        <v>226</v>
      </c>
      <c r="C112" s="25">
        <v>11.97</v>
      </c>
      <c r="D112" s="25">
        <f t="shared" si="13"/>
        <v>11.97</v>
      </c>
      <c r="E112" s="1">
        <f t="shared" si="14"/>
        <v>1106028</v>
      </c>
      <c r="F112" s="1">
        <f t="shared" si="15"/>
        <v>2274300</v>
      </c>
      <c r="G112" s="1">
        <f t="shared" si="8"/>
        <v>1168272</v>
      </c>
      <c r="H112" s="1">
        <f t="shared" si="9"/>
        <v>331808.39999999997</v>
      </c>
      <c r="I112" s="1">
        <f t="shared" si="10"/>
        <v>774219.6</v>
      </c>
      <c r="J112" s="1">
        <f t="shared" si="11"/>
        <v>1500080.4</v>
      </c>
      <c r="K112" s="36">
        <f t="shared" si="12"/>
        <v>1500000</v>
      </c>
    </row>
    <row r="113" spans="1:11" ht="42.75" customHeight="1">
      <c r="A113" s="15">
        <v>702555</v>
      </c>
      <c r="B113" s="6" t="s">
        <v>230</v>
      </c>
      <c r="C113" s="25">
        <v>13.15</v>
      </c>
      <c r="D113" s="25">
        <f t="shared" si="13"/>
        <v>13.15</v>
      </c>
      <c r="E113" s="1">
        <f t="shared" si="14"/>
        <v>1215060</v>
      </c>
      <c r="F113" s="1">
        <f t="shared" si="15"/>
        <v>2498500</v>
      </c>
      <c r="G113" s="1">
        <f t="shared" si="8"/>
        <v>1283440</v>
      </c>
      <c r="H113" s="1">
        <f t="shared" si="9"/>
        <v>364518</v>
      </c>
      <c r="I113" s="1">
        <f t="shared" si="10"/>
        <v>850542</v>
      </c>
      <c r="J113" s="1">
        <f t="shared" si="11"/>
        <v>1647958</v>
      </c>
      <c r="K113" s="36">
        <f t="shared" si="12"/>
        <v>1648000</v>
      </c>
    </row>
    <row r="114" spans="1:11">
      <c r="A114" s="15">
        <v>702560</v>
      </c>
      <c r="B114" s="6" t="s">
        <v>231</v>
      </c>
      <c r="C114" s="25">
        <v>12.21</v>
      </c>
      <c r="D114" s="25">
        <f t="shared" si="13"/>
        <v>12.21</v>
      </c>
      <c r="E114" s="1">
        <f t="shared" si="14"/>
        <v>1128204</v>
      </c>
      <c r="F114" s="1">
        <f t="shared" si="15"/>
        <v>2319900</v>
      </c>
      <c r="G114" s="1">
        <f t="shared" si="8"/>
        <v>1191696</v>
      </c>
      <c r="H114" s="1">
        <f t="shared" si="9"/>
        <v>338461.2</v>
      </c>
      <c r="I114" s="1">
        <f t="shared" si="10"/>
        <v>789742.79999999993</v>
      </c>
      <c r="J114" s="1">
        <f t="shared" si="11"/>
        <v>1530157.2</v>
      </c>
      <c r="K114" s="36">
        <f t="shared" si="12"/>
        <v>1530000</v>
      </c>
    </row>
    <row r="115" spans="1:11">
      <c r="A115" s="4"/>
      <c r="B115" s="8"/>
      <c r="E115" s="9"/>
      <c r="F115" s="9"/>
    </row>
    <row r="116" spans="1:11" s="10" customFormat="1">
      <c r="A116" s="4"/>
      <c r="B116" s="8"/>
      <c r="E116" s="9"/>
      <c r="F116" s="9"/>
      <c r="G116" s="9"/>
      <c r="K116" s="48"/>
    </row>
    <row r="117" spans="1:11" s="10" customFormat="1">
      <c r="A117" s="4"/>
      <c r="B117" s="8"/>
      <c r="C117" s="30"/>
      <c r="D117" s="30"/>
      <c r="E117" s="9"/>
      <c r="F117" s="9"/>
      <c r="G117" s="9"/>
      <c r="K117" s="48"/>
    </row>
    <row r="118" spans="1:11" s="10" customFormat="1">
      <c r="A118" s="4"/>
      <c r="B118" s="8"/>
      <c r="C118" s="30"/>
      <c r="D118" s="30"/>
      <c r="E118" s="9"/>
      <c r="F118" s="9"/>
      <c r="G118" s="9"/>
      <c r="K118" s="48"/>
    </row>
    <row r="119" spans="1:11" s="10" customFormat="1">
      <c r="A119" s="4"/>
      <c r="B119" s="8"/>
      <c r="C119" s="30"/>
      <c r="D119" s="30"/>
      <c r="E119" s="9"/>
      <c r="F119" s="9"/>
      <c r="G119" s="9"/>
      <c r="K119" s="48"/>
    </row>
    <row r="120" spans="1:11" s="10" customFormat="1">
      <c r="A120" s="4"/>
      <c r="B120" s="8"/>
      <c r="C120" s="30"/>
      <c r="D120" s="30"/>
      <c r="E120" s="9"/>
      <c r="F120" s="9"/>
      <c r="G120" s="9"/>
      <c r="K120" s="48"/>
    </row>
    <row r="121" spans="1:11" s="10" customFormat="1">
      <c r="A121" s="4"/>
      <c r="B121" s="8"/>
      <c r="C121" s="30"/>
      <c r="D121" s="30"/>
      <c r="E121" s="9"/>
      <c r="F121" s="9"/>
      <c r="G121" s="9"/>
      <c r="K121" s="48"/>
    </row>
    <row r="122" spans="1:11" s="10" customFormat="1">
      <c r="A122" s="4"/>
      <c r="B122" s="8"/>
      <c r="C122" s="30"/>
      <c r="D122" s="30"/>
      <c r="E122" s="9"/>
      <c r="F122" s="9"/>
      <c r="G122" s="9"/>
      <c r="K122" s="48"/>
    </row>
    <row r="123" spans="1:11" s="10" customFormat="1">
      <c r="A123" s="4"/>
      <c r="B123" s="8"/>
      <c r="C123" s="30"/>
      <c r="D123" s="30"/>
      <c r="E123" s="9"/>
      <c r="F123" s="9"/>
      <c r="G123" s="9"/>
      <c r="K123" s="48"/>
    </row>
    <row r="124" spans="1:11" s="10" customFormat="1">
      <c r="A124" s="11"/>
      <c r="B124" s="8"/>
      <c r="C124" s="30"/>
      <c r="D124" s="30"/>
      <c r="E124" s="9"/>
      <c r="F124" s="9"/>
      <c r="G124" s="9"/>
      <c r="K124" s="48"/>
    </row>
    <row r="125" spans="1:11" s="10" customFormat="1">
      <c r="A125" s="4"/>
      <c r="B125" s="8"/>
      <c r="C125" s="30"/>
      <c r="D125" s="30"/>
      <c r="E125" s="9"/>
      <c r="F125" s="9"/>
      <c r="G125" s="9"/>
      <c r="K125" s="48"/>
    </row>
    <row r="126" spans="1:11" s="10" customFormat="1">
      <c r="A126" s="4"/>
      <c r="B126" s="8"/>
      <c r="C126" s="30"/>
      <c r="D126" s="30"/>
      <c r="E126" s="9"/>
      <c r="F126" s="9"/>
      <c r="G126" s="9"/>
      <c r="K126" s="48"/>
    </row>
    <row r="127" spans="1:11" s="10" customFormat="1">
      <c r="A127" s="4"/>
      <c r="B127" s="8"/>
      <c r="C127" s="30"/>
      <c r="D127" s="30"/>
      <c r="E127" s="9"/>
      <c r="F127" s="9"/>
      <c r="G127" s="9"/>
      <c r="K127" s="48"/>
    </row>
    <row r="128" spans="1:11" s="10" customFormat="1">
      <c r="A128" s="4"/>
      <c r="B128" s="8"/>
      <c r="C128" s="30"/>
      <c r="D128" s="30"/>
      <c r="E128" s="9"/>
      <c r="F128" s="9"/>
      <c r="G128" s="9"/>
      <c r="K128" s="48"/>
    </row>
    <row r="129" spans="1:11" s="10" customFormat="1">
      <c r="A129" s="4"/>
      <c r="B129" s="8"/>
      <c r="C129" s="30"/>
      <c r="D129" s="30"/>
      <c r="E129" s="9"/>
      <c r="F129" s="9"/>
      <c r="G129" s="9"/>
      <c r="K129" s="48"/>
    </row>
    <row r="130" spans="1:11" s="10" customFormat="1">
      <c r="A130" s="4"/>
      <c r="B130" s="8"/>
      <c r="C130" s="30"/>
      <c r="D130" s="30"/>
      <c r="E130" s="9"/>
      <c r="F130" s="9"/>
      <c r="G130" s="9"/>
      <c r="K130" s="48"/>
    </row>
    <row r="131" spans="1:11" s="10" customFormat="1">
      <c r="A131" s="4"/>
      <c r="B131" s="8"/>
      <c r="C131" s="30"/>
      <c r="D131" s="30"/>
      <c r="E131" s="9"/>
      <c r="F131" s="9"/>
      <c r="G131" s="9"/>
      <c r="K131" s="48"/>
    </row>
    <row r="132" spans="1:11" s="10" customFormat="1">
      <c r="A132" s="4"/>
      <c r="B132" s="8"/>
      <c r="C132" s="30"/>
      <c r="D132" s="30"/>
      <c r="E132" s="9"/>
      <c r="F132" s="9"/>
      <c r="G132" s="9"/>
      <c r="K132" s="48"/>
    </row>
    <row r="133" spans="1:11" s="10" customFormat="1">
      <c r="A133" s="4"/>
      <c r="B133" s="8"/>
      <c r="C133" s="30"/>
      <c r="D133" s="30"/>
      <c r="E133" s="9"/>
      <c r="F133" s="9"/>
      <c r="G133" s="9"/>
      <c r="K133" s="48"/>
    </row>
    <row r="134" spans="1:11" s="10" customFormat="1">
      <c r="A134" s="4"/>
      <c r="B134" s="8"/>
      <c r="C134" s="30"/>
      <c r="D134" s="30"/>
      <c r="E134" s="9"/>
      <c r="F134" s="9"/>
      <c r="G134" s="9"/>
      <c r="K134" s="48"/>
    </row>
    <row r="135" spans="1:11" s="10" customFormat="1">
      <c r="A135" s="4"/>
      <c r="B135" s="8"/>
      <c r="C135" s="30"/>
      <c r="D135" s="30"/>
      <c r="E135" s="9"/>
      <c r="F135" s="9"/>
      <c r="G135" s="9"/>
      <c r="K135" s="48"/>
    </row>
    <row r="136" spans="1:11" s="10" customFormat="1">
      <c r="A136" s="4"/>
      <c r="B136" s="8"/>
      <c r="C136" s="30"/>
      <c r="D136" s="30"/>
      <c r="E136" s="9"/>
      <c r="F136" s="9"/>
      <c r="G136" s="9"/>
      <c r="K136" s="48"/>
    </row>
    <row r="137" spans="1:11" s="10" customFormat="1">
      <c r="A137" s="4"/>
      <c r="B137" s="8"/>
      <c r="C137" s="30"/>
      <c r="D137" s="30"/>
      <c r="E137" s="9"/>
      <c r="F137" s="9"/>
      <c r="G137" s="9"/>
      <c r="K137" s="48"/>
    </row>
    <row r="138" spans="1:11" s="10" customFormat="1">
      <c r="A138" s="4"/>
      <c r="B138" s="8"/>
      <c r="C138" s="30"/>
      <c r="D138" s="30"/>
      <c r="E138" s="9"/>
      <c r="F138" s="9"/>
      <c r="G138" s="9"/>
      <c r="K138" s="48"/>
    </row>
    <row r="139" spans="1:11" s="10" customFormat="1">
      <c r="A139" s="4"/>
      <c r="B139" s="8"/>
      <c r="C139" s="30"/>
      <c r="D139" s="30"/>
      <c r="E139" s="9"/>
      <c r="F139" s="9"/>
      <c r="G139" s="9"/>
      <c r="K139" s="48"/>
    </row>
    <row r="140" spans="1:11" s="10" customFormat="1">
      <c r="A140" s="4"/>
      <c r="B140" s="8"/>
      <c r="C140" s="30"/>
      <c r="D140" s="30"/>
      <c r="E140" s="9"/>
      <c r="F140" s="9"/>
      <c r="G140" s="9"/>
      <c r="K140" s="48"/>
    </row>
    <row r="141" spans="1:11" s="10" customFormat="1">
      <c r="A141" s="4"/>
      <c r="B141" s="8"/>
      <c r="C141" s="30"/>
      <c r="D141" s="30"/>
      <c r="E141" s="9"/>
      <c r="F141" s="9"/>
      <c r="G141" s="9"/>
      <c r="K141" s="48"/>
    </row>
    <row r="142" spans="1:11" s="10" customFormat="1">
      <c r="A142" s="4"/>
      <c r="B142" s="8"/>
      <c r="C142" s="30"/>
      <c r="D142" s="30"/>
      <c r="E142" s="9"/>
      <c r="F142" s="9"/>
      <c r="G142" s="9"/>
      <c r="K142" s="48"/>
    </row>
    <row r="143" spans="1:11" s="10" customFormat="1">
      <c r="A143" s="4"/>
      <c r="B143" s="8"/>
      <c r="C143" s="30"/>
      <c r="D143" s="30"/>
      <c r="E143" s="9"/>
      <c r="F143" s="9"/>
      <c r="G143" s="9"/>
      <c r="K143" s="48"/>
    </row>
    <row r="144" spans="1:11" s="10" customFormat="1">
      <c r="A144" s="4"/>
      <c r="B144" s="8"/>
      <c r="C144" s="30"/>
      <c r="D144" s="30"/>
      <c r="E144" s="9"/>
      <c r="F144" s="9"/>
      <c r="G144" s="9"/>
      <c r="K144" s="48"/>
    </row>
    <row r="145" spans="1:11" s="10" customFormat="1">
      <c r="A145" s="4"/>
      <c r="B145" s="8"/>
      <c r="C145" s="30"/>
      <c r="D145" s="30"/>
      <c r="E145" s="9"/>
      <c r="F145" s="9"/>
      <c r="G145" s="9"/>
      <c r="K145" s="48"/>
    </row>
    <row r="146" spans="1:11" s="10" customFormat="1">
      <c r="A146" s="4"/>
      <c r="B146" s="8"/>
      <c r="C146" s="30"/>
      <c r="D146" s="30"/>
      <c r="E146" s="9"/>
      <c r="F146" s="9"/>
      <c r="G146" s="9"/>
      <c r="K146" s="48"/>
    </row>
    <row r="147" spans="1:11" s="10" customFormat="1">
      <c r="A147" s="4"/>
      <c r="B147" s="8"/>
      <c r="C147" s="30"/>
      <c r="D147" s="30"/>
      <c r="E147" s="9"/>
      <c r="F147" s="9"/>
      <c r="G147" s="9"/>
      <c r="K147" s="48"/>
    </row>
    <row r="148" spans="1:11" s="10" customFormat="1">
      <c r="A148" s="4"/>
      <c r="B148" s="8"/>
      <c r="C148" s="30"/>
      <c r="D148" s="30"/>
      <c r="E148" s="9"/>
      <c r="F148" s="9"/>
      <c r="G148" s="9"/>
      <c r="K148" s="48"/>
    </row>
    <row r="149" spans="1:11" s="10" customFormat="1">
      <c r="A149" s="4"/>
      <c r="B149" s="8"/>
      <c r="C149" s="30"/>
      <c r="D149" s="30"/>
      <c r="E149" s="9"/>
      <c r="F149" s="9"/>
      <c r="G149" s="9"/>
      <c r="K149" s="48"/>
    </row>
    <row r="150" spans="1:11" s="10" customFormat="1">
      <c r="A150" s="4"/>
      <c r="B150" s="8"/>
      <c r="C150" s="30"/>
      <c r="D150" s="30"/>
      <c r="E150" s="9"/>
      <c r="F150" s="9"/>
      <c r="G150" s="9"/>
      <c r="K150" s="48"/>
    </row>
    <row r="151" spans="1:11" s="10" customFormat="1">
      <c r="A151" s="4"/>
      <c r="B151" s="8"/>
      <c r="C151" s="30"/>
      <c r="D151" s="30"/>
      <c r="E151" s="9"/>
      <c r="F151" s="9"/>
      <c r="G151" s="9"/>
      <c r="K151" s="48"/>
    </row>
    <row r="152" spans="1:11" s="10" customFormat="1">
      <c r="A152" s="4"/>
      <c r="B152" s="8"/>
      <c r="C152" s="30"/>
      <c r="D152" s="30"/>
      <c r="E152" s="9"/>
      <c r="F152" s="9"/>
      <c r="G152" s="9"/>
      <c r="K152" s="48"/>
    </row>
    <row r="153" spans="1:11" s="10" customFormat="1">
      <c r="A153" s="4"/>
      <c r="B153" s="8"/>
      <c r="C153" s="30"/>
      <c r="D153" s="30"/>
      <c r="E153" s="9"/>
      <c r="F153" s="9"/>
      <c r="G153" s="9"/>
      <c r="K153" s="48"/>
    </row>
    <row r="154" spans="1:11" s="10" customFormat="1">
      <c r="A154" s="4"/>
      <c r="B154" s="8"/>
      <c r="C154" s="30"/>
      <c r="D154" s="30"/>
      <c r="E154" s="9"/>
      <c r="F154" s="9"/>
      <c r="G154" s="9"/>
      <c r="K154" s="48"/>
    </row>
    <row r="155" spans="1:11" s="10" customFormat="1">
      <c r="A155" s="4"/>
      <c r="B155" s="8"/>
      <c r="C155" s="30"/>
      <c r="D155" s="30"/>
      <c r="E155" s="9"/>
      <c r="F155" s="9"/>
      <c r="G155" s="9"/>
      <c r="K155" s="48"/>
    </row>
    <row r="156" spans="1:11" s="10" customFormat="1">
      <c r="A156" s="4"/>
      <c r="B156" s="8"/>
      <c r="C156" s="30"/>
      <c r="D156" s="30"/>
      <c r="E156" s="9"/>
      <c r="F156" s="9"/>
      <c r="G156" s="9"/>
      <c r="K156" s="48"/>
    </row>
    <row r="157" spans="1:11" s="10" customFormat="1">
      <c r="A157" s="4"/>
      <c r="B157" s="8"/>
      <c r="C157" s="30"/>
      <c r="D157" s="30"/>
      <c r="E157" s="9"/>
      <c r="F157" s="9"/>
      <c r="G157" s="9"/>
      <c r="K157" s="48"/>
    </row>
    <row r="158" spans="1:11" s="10" customFormat="1">
      <c r="A158" s="4"/>
      <c r="B158" s="8"/>
      <c r="C158" s="30"/>
      <c r="D158" s="30"/>
      <c r="E158" s="9"/>
      <c r="F158" s="9"/>
      <c r="G158" s="9"/>
      <c r="K158" s="48"/>
    </row>
    <row r="159" spans="1:11" s="10" customFormat="1">
      <c r="A159" s="4"/>
      <c r="B159" s="8"/>
      <c r="C159" s="30"/>
      <c r="D159" s="30"/>
      <c r="E159" s="9"/>
      <c r="F159" s="9"/>
      <c r="G159" s="9"/>
      <c r="K159" s="48"/>
    </row>
    <row r="160" spans="1:11" s="10" customFormat="1">
      <c r="A160" s="4"/>
      <c r="B160" s="8"/>
      <c r="C160" s="30"/>
      <c r="D160" s="30"/>
      <c r="E160" s="9"/>
      <c r="F160" s="9"/>
      <c r="G160" s="9"/>
      <c r="K160" s="48"/>
    </row>
    <row r="161" spans="1:11" s="10" customFormat="1">
      <c r="A161" s="4"/>
      <c r="B161" s="8"/>
      <c r="C161" s="30"/>
      <c r="D161" s="30"/>
      <c r="E161" s="9"/>
      <c r="F161" s="9"/>
      <c r="G161" s="9"/>
      <c r="K161" s="48"/>
    </row>
    <row r="162" spans="1:11" s="10" customFormat="1">
      <c r="A162" s="4"/>
      <c r="B162" s="8"/>
      <c r="C162" s="30"/>
      <c r="D162" s="30"/>
      <c r="E162" s="9"/>
      <c r="F162" s="9"/>
      <c r="G162" s="9"/>
      <c r="K162" s="48"/>
    </row>
    <row r="163" spans="1:11" s="10" customFormat="1">
      <c r="A163" s="4"/>
      <c r="B163" s="8"/>
      <c r="C163" s="30"/>
      <c r="D163" s="30"/>
      <c r="E163" s="9"/>
      <c r="F163" s="9"/>
      <c r="G163" s="9"/>
      <c r="K163" s="48"/>
    </row>
    <row r="164" spans="1:11" s="10" customFormat="1">
      <c r="A164" s="4"/>
      <c r="B164" s="8"/>
      <c r="C164" s="30"/>
      <c r="D164" s="30"/>
      <c r="E164" s="9"/>
      <c r="F164" s="9"/>
      <c r="G164" s="9"/>
      <c r="K164" s="48"/>
    </row>
    <row r="165" spans="1:11" s="10" customFormat="1">
      <c r="A165" s="4"/>
      <c r="B165" s="8"/>
      <c r="C165" s="30"/>
      <c r="D165" s="30"/>
      <c r="E165" s="9"/>
      <c r="F165" s="9"/>
      <c r="G165" s="9"/>
      <c r="K165" s="48"/>
    </row>
    <row r="166" spans="1:11" s="10" customFormat="1">
      <c r="A166" s="11"/>
      <c r="B166" s="12"/>
      <c r="C166" s="30"/>
      <c r="D166" s="30"/>
      <c r="E166" s="9"/>
      <c r="F166" s="9"/>
      <c r="G166" s="9"/>
      <c r="K166" s="48"/>
    </row>
    <row r="167" spans="1:11" s="10" customFormat="1" ht="33" customHeight="1">
      <c r="A167" s="11"/>
      <c r="B167" s="12"/>
      <c r="C167" s="30"/>
      <c r="D167" s="30"/>
      <c r="E167" s="9"/>
      <c r="F167" s="9"/>
      <c r="G167" s="9"/>
      <c r="K167" s="48"/>
    </row>
    <row r="168" spans="1:11" s="10" customFormat="1" ht="35.25" customHeight="1">
      <c r="A168" s="11"/>
      <c r="B168" s="12"/>
      <c r="C168" s="30"/>
      <c r="D168" s="30"/>
      <c r="E168" s="9"/>
      <c r="F168" s="9"/>
      <c r="G168" s="9"/>
      <c r="K168" s="48"/>
    </row>
    <row r="169" spans="1:11" s="10" customFormat="1" ht="36.75" customHeight="1">
      <c r="A169" s="11"/>
      <c r="B169" s="12"/>
      <c r="C169" s="30"/>
      <c r="D169" s="30"/>
      <c r="E169" s="9"/>
      <c r="F169" s="9"/>
      <c r="G169" s="9"/>
      <c r="K169" s="48"/>
    </row>
    <row r="170" spans="1:11" s="10" customFormat="1">
      <c r="C170" s="30"/>
      <c r="D170" s="30"/>
      <c r="K170" s="48"/>
    </row>
    <row r="171" spans="1:11" s="10" customFormat="1">
      <c r="C171" s="30"/>
      <c r="D171" s="30"/>
      <c r="K171" s="48"/>
    </row>
    <row r="172" spans="1:11" s="10" customFormat="1">
      <c r="C172" s="30"/>
      <c r="D172" s="30"/>
      <c r="K172" s="48"/>
    </row>
    <row r="173" spans="1:11" s="10" customFormat="1">
      <c r="C173" s="30"/>
      <c r="D173" s="30"/>
      <c r="K173" s="48"/>
    </row>
    <row r="174" spans="1:11" s="10" customFormat="1">
      <c r="C174" s="30"/>
      <c r="D174" s="30"/>
      <c r="K174" s="48"/>
    </row>
    <row r="175" spans="1:11" s="10" customFormat="1">
      <c r="C175" s="30"/>
      <c r="D175" s="30"/>
      <c r="K175" s="48"/>
    </row>
    <row r="176" spans="1:11" s="10" customFormat="1">
      <c r="C176" s="30"/>
      <c r="D176" s="30"/>
      <c r="K176" s="48"/>
    </row>
    <row r="177" spans="3:11" s="10" customFormat="1">
      <c r="C177" s="30"/>
      <c r="D177" s="30"/>
      <c r="K177" s="48"/>
    </row>
    <row r="178" spans="3:11" s="10" customFormat="1">
      <c r="C178" s="30"/>
      <c r="D178" s="30"/>
      <c r="K178" s="48"/>
    </row>
    <row r="179" spans="3:11" s="10" customFormat="1">
      <c r="C179" s="30"/>
      <c r="D179" s="30"/>
      <c r="K179" s="48"/>
    </row>
    <row r="180" spans="3:11" s="10" customFormat="1">
      <c r="C180" s="30"/>
      <c r="D180" s="30"/>
      <c r="K180" s="48"/>
    </row>
    <row r="181" spans="3:11" s="10" customFormat="1">
      <c r="C181" s="30"/>
      <c r="D181" s="30"/>
      <c r="K181" s="48"/>
    </row>
    <row r="182" spans="3:11" s="10" customFormat="1">
      <c r="C182" s="30"/>
      <c r="D182" s="30"/>
      <c r="K182" s="48"/>
    </row>
    <row r="183" spans="3:11" s="10" customFormat="1">
      <c r="C183" s="30"/>
      <c r="D183" s="30"/>
      <c r="K183" s="48"/>
    </row>
    <row r="184" spans="3:11" s="10" customFormat="1">
      <c r="C184" s="30"/>
      <c r="D184" s="30"/>
      <c r="K184" s="48"/>
    </row>
    <row r="185" spans="3:11" s="10" customFormat="1">
      <c r="C185" s="30"/>
      <c r="D185" s="30"/>
      <c r="K185" s="48"/>
    </row>
    <row r="186" spans="3:11" s="10" customFormat="1">
      <c r="C186" s="30"/>
      <c r="D186" s="30"/>
      <c r="K186" s="48"/>
    </row>
    <row r="187" spans="3:11" s="10" customFormat="1">
      <c r="C187" s="30"/>
      <c r="D187" s="30"/>
      <c r="K187" s="48"/>
    </row>
    <row r="188" spans="3:11" s="10" customFormat="1">
      <c r="C188" s="30"/>
      <c r="D188" s="30"/>
      <c r="K188" s="48"/>
    </row>
    <row r="189" spans="3:11" s="10" customFormat="1">
      <c r="C189" s="30"/>
      <c r="D189" s="30"/>
      <c r="K189" s="48"/>
    </row>
    <row r="190" spans="3:11" s="10" customFormat="1">
      <c r="C190" s="30"/>
      <c r="D190" s="30"/>
      <c r="K190" s="48"/>
    </row>
    <row r="191" spans="3:11" s="10" customFormat="1" ht="15" customHeight="1">
      <c r="C191" s="30"/>
      <c r="D191" s="30"/>
      <c r="K191" s="48"/>
    </row>
    <row r="192" spans="3:11" s="10" customFormat="1" ht="15" customHeight="1">
      <c r="C192" s="30"/>
      <c r="D192" s="30"/>
      <c r="K192" s="48"/>
    </row>
    <row r="193" spans="3:11" s="10" customFormat="1">
      <c r="C193" s="30"/>
      <c r="D193" s="30"/>
      <c r="K193" s="48"/>
    </row>
    <row r="194" spans="3:11" s="10" customFormat="1">
      <c r="C194" s="30"/>
      <c r="D194" s="30"/>
      <c r="K194" s="48"/>
    </row>
    <row r="195" spans="3:11" s="10" customFormat="1">
      <c r="C195" s="30"/>
      <c r="D195" s="30"/>
      <c r="K195" s="48"/>
    </row>
    <row r="196" spans="3:11" s="10" customFormat="1">
      <c r="C196" s="30"/>
      <c r="D196" s="30"/>
      <c r="K196" s="48"/>
    </row>
    <row r="197" spans="3:11" s="10" customFormat="1">
      <c r="C197" s="30"/>
      <c r="D197" s="30"/>
      <c r="K197" s="48"/>
    </row>
    <row r="198" spans="3:11" s="10" customFormat="1">
      <c r="C198" s="30"/>
      <c r="D198" s="30"/>
      <c r="K198" s="48"/>
    </row>
    <row r="199" spans="3:11" s="10" customFormat="1">
      <c r="C199" s="30"/>
      <c r="D199" s="30"/>
      <c r="K199" s="48"/>
    </row>
    <row r="200" spans="3:11" s="10" customFormat="1">
      <c r="C200" s="30"/>
      <c r="D200" s="30"/>
      <c r="K200" s="48"/>
    </row>
    <row r="201" spans="3:11" s="10" customFormat="1">
      <c r="C201" s="30"/>
      <c r="D201" s="30"/>
      <c r="K201" s="48"/>
    </row>
    <row r="202" spans="3:11" s="10" customFormat="1">
      <c r="C202" s="30"/>
      <c r="D202" s="30"/>
      <c r="K202" s="48"/>
    </row>
    <row r="203" spans="3:11" s="10" customFormat="1">
      <c r="C203" s="30"/>
      <c r="D203" s="30"/>
      <c r="K203" s="48"/>
    </row>
    <row r="204" spans="3:11" s="10" customFormat="1">
      <c r="C204" s="30"/>
      <c r="D204" s="30"/>
      <c r="K204" s="48"/>
    </row>
    <row r="205" spans="3:11" s="10" customFormat="1">
      <c r="C205" s="30"/>
      <c r="D205" s="30"/>
      <c r="K205" s="48"/>
    </row>
    <row r="206" spans="3:11" s="10" customFormat="1">
      <c r="C206" s="30"/>
      <c r="D206" s="30"/>
      <c r="K206" s="48"/>
    </row>
    <row r="207" spans="3:11" s="10" customFormat="1">
      <c r="C207" s="30"/>
      <c r="D207" s="30"/>
      <c r="K207" s="48"/>
    </row>
    <row r="208" spans="3:11" s="10" customFormat="1">
      <c r="C208" s="30"/>
      <c r="D208" s="30"/>
      <c r="K208" s="48"/>
    </row>
    <row r="209" spans="3:11" s="10" customFormat="1">
      <c r="C209" s="30"/>
      <c r="D209" s="30"/>
      <c r="K209" s="48"/>
    </row>
    <row r="210" spans="3:11" s="10" customFormat="1">
      <c r="C210" s="30"/>
      <c r="D210" s="30"/>
      <c r="K210" s="48"/>
    </row>
    <row r="211" spans="3:11" s="10" customFormat="1">
      <c r="C211" s="30"/>
      <c r="D211" s="30"/>
      <c r="K211" s="48"/>
    </row>
    <row r="212" spans="3:11" s="10" customFormat="1">
      <c r="K212" s="48"/>
    </row>
    <row r="213" spans="3:11" s="10" customFormat="1">
      <c r="K213" s="48"/>
    </row>
    <row r="214" spans="3:11" s="10" customFormat="1">
      <c r="K214" s="48"/>
    </row>
    <row r="215" spans="3:11" s="10" customFormat="1">
      <c r="K215" s="48"/>
    </row>
    <row r="216" spans="3:11" s="10" customFormat="1">
      <c r="K216" s="48"/>
    </row>
    <row r="217" spans="3:11" s="10" customFormat="1">
      <c r="K217" s="48"/>
    </row>
    <row r="218" spans="3:11" s="10" customFormat="1">
      <c r="K218" s="48"/>
    </row>
    <row r="219" spans="3:11" s="10" customFormat="1">
      <c r="K219" s="48"/>
    </row>
    <row r="220" spans="3:11" s="10" customFormat="1">
      <c r="K220" s="48"/>
    </row>
    <row r="221" spans="3:11" s="10" customFormat="1">
      <c r="K221" s="48"/>
    </row>
    <row r="222" spans="3:11" s="10" customFormat="1">
      <c r="K222" s="48"/>
    </row>
    <row r="223" spans="3:11" s="10" customFormat="1">
      <c r="K223" s="48"/>
    </row>
    <row r="224" spans="3:11" s="10" customFormat="1">
      <c r="K224" s="48"/>
    </row>
    <row r="225" spans="2:11" s="10" customFormat="1">
      <c r="K225" s="48"/>
    </row>
    <row r="226" spans="2:11" s="10" customFormat="1">
      <c r="K226" s="48"/>
    </row>
    <row r="227" spans="2:11" s="10" customFormat="1">
      <c r="K227" s="48"/>
    </row>
    <row r="228" spans="2:11" s="10" customFormat="1">
      <c r="K228" s="48"/>
    </row>
    <row r="229" spans="2:11" s="10" customFormat="1">
      <c r="K229" s="48"/>
    </row>
    <row r="230" spans="2:11" s="10" customFormat="1">
      <c r="K230" s="48"/>
    </row>
    <row r="231" spans="2:11" s="10" customFormat="1">
      <c r="K231" s="48"/>
    </row>
    <row r="232" spans="2:11" s="10" customFormat="1">
      <c r="K232" s="48"/>
    </row>
    <row r="233" spans="2:11" s="10" customFormat="1">
      <c r="K233" s="48"/>
    </row>
    <row r="234" spans="2:11" s="10" customFormat="1">
      <c r="K234" s="48"/>
    </row>
    <row r="235" spans="2:11" s="10" customFormat="1">
      <c r="K235" s="48"/>
    </row>
    <row r="236" spans="2:11" s="10" customFormat="1">
      <c r="K236" s="48"/>
    </row>
    <row r="237" spans="2:11" s="10" customFormat="1">
      <c r="K237" s="48"/>
    </row>
    <row r="238" spans="2:11">
      <c r="B238" s="10"/>
      <c r="C238" s="10"/>
      <c r="D238" s="10"/>
      <c r="E238" s="10"/>
      <c r="F238" s="10"/>
    </row>
    <row r="239" spans="2:11">
      <c r="B239" s="10"/>
      <c r="C239" s="10"/>
      <c r="D239" s="10"/>
      <c r="E239" s="10"/>
      <c r="F239" s="10"/>
    </row>
    <row r="240" spans="2:11">
      <c r="B240" s="10"/>
      <c r="C240" s="10"/>
      <c r="D240" s="10"/>
      <c r="E240" s="10"/>
      <c r="F240" s="10"/>
    </row>
    <row r="241" spans="2:6">
      <c r="B241" s="10"/>
      <c r="C241" s="10"/>
      <c r="D241" s="10"/>
      <c r="E241" s="10"/>
      <c r="F241" s="10"/>
    </row>
    <row r="242" spans="2:6">
      <c r="B242" s="10"/>
      <c r="C242" s="10"/>
      <c r="D242" s="10"/>
      <c r="E242" s="10"/>
      <c r="F242" s="10"/>
    </row>
    <row r="243" spans="2:6">
      <c r="B243" s="10"/>
      <c r="C243" s="10"/>
      <c r="D243" s="10"/>
      <c r="E243" s="10"/>
      <c r="F243" s="10"/>
    </row>
    <row r="244" spans="2:6">
      <c r="B244" s="10"/>
      <c r="C244" s="10"/>
      <c r="D244" s="10"/>
      <c r="E244" s="10"/>
      <c r="F244" s="10"/>
    </row>
    <row r="245" spans="2:6">
      <c r="B245" s="10"/>
      <c r="C245" s="10"/>
      <c r="D245" s="10"/>
      <c r="E245" s="10"/>
      <c r="F245" s="10"/>
    </row>
    <row r="246" spans="2:6">
      <c r="B246" s="10"/>
      <c r="C246" s="10"/>
      <c r="D246" s="10"/>
      <c r="E246" s="10"/>
      <c r="F246" s="10"/>
    </row>
    <row r="247" spans="2:6">
      <c r="B247" s="10"/>
      <c r="C247" s="10"/>
      <c r="D247" s="10"/>
      <c r="E247" s="10"/>
      <c r="F247" s="10"/>
    </row>
    <row r="248" spans="2:6">
      <c r="B248" s="10"/>
      <c r="C248" s="10"/>
      <c r="D248" s="10"/>
      <c r="E248" s="10"/>
      <c r="F248" s="10"/>
    </row>
    <row r="249" spans="2:6">
      <c r="B249" s="10"/>
      <c r="C249" s="10"/>
      <c r="D249" s="10"/>
      <c r="E249" s="10"/>
      <c r="F249" s="10"/>
    </row>
    <row r="250" spans="2:6">
      <c r="B250" s="10"/>
      <c r="C250" s="10"/>
      <c r="D250" s="10"/>
      <c r="E250" s="10"/>
      <c r="F250" s="10"/>
    </row>
    <row r="251" spans="2:6">
      <c r="B251" s="10"/>
      <c r="C251" s="10"/>
      <c r="D251" s="10"/>
      <c r="E251" s="10"/>
      <c r="F251" s="10"/>
    </row>
    <row r="252" spans="2:6">
      <c r="B252" s="10"/>
      <c r="C252" s="10"/>
      <c r="D252" s="10"/>
      <c r="E252" s="10"/>
      <c r="F252" s="10"/>
    </row>
    <row r="253" spans="2:6">
      <c r="B253" s="10"/>
      <c r="C253" s="10"/>
      <c r="D253" s="10"/>
      <c r="E253" s="10"/>
      <c r="F253" s="10"/>
    </row>
    <row r="254" spans="2:6">
      <c r="B254" s="10"/>
      <c r="C254" s="10"/>
      <c r="D254" s="10"/>
      <c r="E254" s="10"/>
      <c r="F254" s="10"/>
    </row>
    <row r="255" spans="2:6">
      <c r="B255" s="10"/>
      <c r="C255" s="10"/>
      <c r="D255" s="10"/>
      <c r="E255" s="10"/>
      <c r="F255" s="10"/>
    </row>
    <row r="256" spans="2:6">
      <c r="B256" s="10"/>
      <c r="C256" s="10"/>
      <c r="D256" s="10"/>
      <c r="E256" s="10"/>
      <c r="F256" s="10"/>
    </row>
    <row r="257" spans="2:6">
      <c r="B257" s="10"/>
      <c r="C257" s="10"/>
      <c r="D257" s="10"/>
      <c r="E257" s="10"/>
      <c r="F257" s="10"/>
    </row>
    <row r="258" spans="2:6">
      <c r="B258" s="10"/>
      <c r="C258" s="10"/>
      <c r="D258" s="10"/>
      <c r="E258" s="10"/>
      <c r="F258" s="10"/>
    </row>
    <row r="259" spans="2:6">
      <c r="B259" s="10"/>
      <c r="C259" s="10"/>
      <c r="D259" s="10"/>
      <c r="E259" s="10"/>
      <c r="F259" s="10"/>
    </row>
    <row r="260" spans="2:6">
      <c r="B260" s="10"/>
      <c r="C260" s="10"/>
      <c r="D260" s="10"/>
      <c r="E260" s="10"/>
      <c r="F260" s="10"/>
    </row>
    <row r="261" spans="2:6">
      <c r="B261" s="10"/>
      <c r="C261" s="10"/>
      <c r="D261" s="10"/>
      <c r="E261" s="10"/>
      <c r="F261" s="10"/>
    </row>
    <row r="262" spans="2:6">
      <c r="B262" s="10"/>
      <c r="C262" s="10"/>
      <c r="D262" s="10"/>
      <c r="E262" s="10"/>
      <c r="F262" s="10"/>
    </row>
    <row r="263" spans="2:6">
      <c r="B263" s="10"/>
      <c r="C263" s="10"/>
      <c r="D263" s="10"/>
      <c r="E263" s="10"/>
      <c r="F263" s="10"/>
    </row>
    <row r="264" spans="2:6">
      <c r="B264" s="10"/>
      <c r="C264" s="10"/>
      <c r="D264" s="10"/>
      <c r="E264" s="10"/>
      <c r="F264" s="10"/>
    </row>
    <row r="265" spans="2:6">
      <c r="B265" s="10"/>
      <c r="C265" s="10"/>
      <c r="D265" s="10"/>
      <c r="E265" s="10"/>
      <c r="F265" s="10"/>
    </row>
    <row r="266" spans="2:6">
      <c r="B266" s="10"/>
      <c r="C266" s="10"/>
      <c r="D266" s="10"/>
      <c r="E266" s="10"/>
      <c r="F266" s="10"/>
    </row>
    <row r="267" spans="2:6">
      <c r="B267" s="10"/>
      <c r="C267" s="10"/>
      <c r="D267" s="10"/>
      <c r="E267" s="10"/>
      <c r="F267" s="10"/>
    </row>
    <row r="268" spans="2:6">
      <c r="B268" s="10"/>
      <c r="C268" s="10"/>
      <c r="D268" s="10"/>
      <c r="E268" s="10"/>
      <c r="F268" s="10"/>
    </row>
    <row r="269" spans="2:6">
      <c r="B269" s="10"/>
      <c r="C269" s="10"/>
      <c r="D269" s="10"/>
      <c r="E269" s="10"/>
      <c r="F269" s="10"/>
    </row>
    <row r="270" spans="2:6" ht="15" customHeight="1">
      <c r="B270" s="10"/>
      <c r="C270" s="10"/>
      <c r="D270" s="10"/>
      <c r="E270" s="10"/>
      <c r="F270" s="10"/>
    </row>
    <row r="271" spans="2:6" ht="15" customHeight="1">
      <c r="B271" s="10"/>
      <c r="C271" s="10"/>
      <c r="D271" s="10"/>
      <c r="E271" s="10"/>
      <c r="F271" s="10"/>
    </row>
    <row r="272" spans="2:6">
      <c r="B272" s="10"/>
      <c r="C272" s="10"/>
      <c r="D272" s="10"/>
      <c r="E272" s="10"/>
      <c r="F272" s="10"/>
    </row>
    <row r="273" spans="2:6">
      <c r="B273" s="10"/>
      <c r="C273" s="10"/>
      <c r="D273" s="10"/>
      <c r="E273" s="10"/>
      <c r="F273" s="10"/>
    </row>
    <row r="274" spans="2:6">
      <c r="B274" s="10"/>
      <c r="C274" s="10"/>
      <c r="D274" s="10"/>
      <c r="E274" s="10"/>
      <c r="F274" s="10"/>
    </row>
    <row r="275" spans="2:6">
      <c r="B275" s="10"/>
      <c r="C275" s="10"/>
      <c r="D275" s="10"/>
      <c r="E275" s="10"/>
      <c r="F275" s="10"/>
    </row>
    <row r="276" spans="2:6">
      <c r="B276" s="10"/>
      <c r="C276" s="10"/>
      <c r="D276" s="10"/>
      <c r="E276" s="10"/>
      <c r="F276" s="10"/>
    </row>
    <row r="277" spans="2:6">
      <c r="B277" s="10"/>
      <c r="C277" s="10"/>
      <c r="D277" s="10"/>
      <c r="E277" s="10"/>
      <c r="F277" s="10"/>
    </row>
    <row r="278" spans="2:6">
      <c r="B278" s="10"/>
      <c r="C278" s="10"/>
      <c r="D278" s="10"/>
      <c r="E278" s="10"/>
      <c r="F278" s="10"/>
    </row>
    <row r="279" spans="2:6">
      <c r="B279" s="10"/>
      <c r="C279" s="10"/>
      <c r="D279" s="10"/>
      <c r="E279" s="10"/>
      <c r="F279" s="10"/>
    </row>
    <row r="280" spans="2:6">
      <c r="B280" s="10"/>
      <c r="C280" s="10"/>
      <c r="D280" s="10"/>
      <c r="E280" s="10"/>
      <c r="F280" s="10"/>
    </row>
    <row r="281" spans="2:6">
      <c r="B281" s="10"/>
      <c r="C281" s="10"/>
      <c r="D281" s="10"/>
      <c r="E281" s="10"/>
      <c r="F281" s="10"/>
    </row>
    <row r="282" spans="2:6">
      <c r="B282" s="10"/>
      <c r="C282" s="10"/>
      <c r="D282" s="10"/>
      <c r="E282" s="10"/>
      <c r="F282" s="10"/>
    </row>
    <row r="283" spans="2:6">
      <c r="B283" s="10"/>
      <c r="C283" s="10"/>
      <c r="D283" s="10"/>
      <c r="E283" s="10"/>
      <c r="F283" s="10"/>
    </row>
    <row r="284" spans="2:6">
      <c r="B284" s="10"/>
      <c r="C284" s="10"/>
      <c r="D284" s="10"/>
      <c r="E284" s="10"/>
      <c r="F284" s="10"/>
    </row>
    <row r="285" spans="2:6">
      <c r="B285" s="10"/>
      <c r="C285" s="10"/>
      <c r="D285" s="10"/>
      <c r="E285" s="10"/>
      <c r="F285" s="10"/>
    </row>
    <row r="286" spans="2:6">
      <c r="B286" s="10"/>
      <c r="C286" s="10"/>
      <c r="D286" s="10"/>
      <c r="E286" s="10"/>
      <c r="F286" s="10"/>
    </row>
    <row r="287" spans="2:6">
      <c r="B287" s="10"/>
      <c r="C287" s="10"/>
      <c r="D287" s="10"/>
      <c r="E287" s="10"/>
      <c r="F287" s="10"/>
    </row>
    <row r="288" spans="2:6">
      <c r="B288" s="10"/>
      <c r="C288" s="10"/>
      <c r="D288" s="10"/>
      <c r="E288" s="10"/>
      <c r="F288" s="10"/>
    </row>
    <row r="289" spans="2:6">
      <c r="B289" s="10"/>
      <c r="C289" s="10"/>
      <c r="D289" s="10"/>
      <c r="E289" s="10"/>
      <c r="F289" s="10"/>
    </row>
    <row r="290" spans="2:6">
      <c r="B290" s="10"/>
      <c r="C290" s="10"/>
      <c r="D290" s="10"/>
      <c r="E290" s="10"/>
      <c r="F290" s="10"/>
    </row>
    <row r="291" spans="2:6">
      <c r="B291" s="10"/>
      <c r="C291" s="10"/>
      <c r="D291" s="10"/>
      <c r="E291" s="10"/>
      <c r="F291" s="10"/>
    </row>
    <row r="292" spans="2:6">
      <c r="B292" s="10"/>
      <c r="C292" s="10"/>
      <c r="D292" s="10"/>
      <c r="E292" s="10"/>
      <c r="F292" s="10"/>
    </row>
    <row r="293" spans="2:6">
      <c r="B293" s="10"/>
      <c r="C293" s="10"/>
      <c r="D293" s="10"/>
      <c r="E293" s="10"/>
      <c r="F293" s="10"/>
    </row>
    <row r="294" spans="2:6">
      <c r="B294" s="10"/>
      <c r="C294" s="10"/>
      <c r="D294" s="10"/>
      <c r="E294" s="10"/>
      <c r="F294" s="10"/>
    </row>
    <row r="295" spans="2:6">
      <c r="B295" s="10"/>
      <c r="C295" s="10"/>
      <c r="D295" s="10"/>
      <c r="E295" s="10"/>
      <c r="F295" s="10"/>
    </row>
    <row r="296" spans="2:6">
      <c r="B296" s="10"/>
      <c r="C296" s="10"/>
      <c r="D296" s="10"/>
      <c r="E296" s="10"/>
      <c r="F296" s="10"/>
    </row>
    <row r="297" spans="2:6">
      <c r="B297" s="10"/>
      <c r="C297" s="10"/>
      <c r="D297" s="10"/>
      <c r="E297" s="10"/>
      <c r="F297" s="10"/>
    </row>
    <row r="298" spans="2:6">
      <c r="B298" s="10"/>
      <c r="C298" s="10"/>
      <c r="D298" s="10"/>
      <c r="E298" s="10"/>
      <c r="F298" s="10"/>
    </row>
    <row r="299" spans="2:6">
      <c r="B299" s="10"/>
      <c r="C299" s="10"/>
      <c r="D299" s="10"/>
      <c r="E299" s="10"/>
      <c r="F299" s="10"/>
    </row>
    <row r="300" spans="2:6">
      <c r="B300" s="10"/>
      <c r="C300" s="10"/>
      <c r="D300" s="10"/>
      <c r="E300" s="10"/>
      <c r="F300" s="10"/>
    </row>
    <row r="301" spans="2:6">
      <c r="B301" s="10"/>
      <c r="C301" s="10"/>
      <c r="D301" s="10"/>
      <c r="E301" s="10"/>
      <c r="F301" s="10"/>
    </row>
    <row r="302" spans="2:6">
      <c r="B302" s="10"/>
      <c r="C302" s="10"/>
      <c r="D302" s="10"/>
      <c r="E302" s="10"/>
      <c r="F302" s="10"/>
    </row>
    <row r="303" spans="2:6">
      <c r="B303" s="10"/>
      <c r="C303" s="10"/>
      <c r="D303" s="10"/>
      <c r="E303" s="10"/>
      <c r="F303" s="10"/>
    </row>
    <row r="304" spans="2:6">
      <c r="B304" s="10"/>
      <c r="C304" s="10"/>
      <c r="D304" s="10"/>
      <c r="E304" s="10"/>
      <c r="F304" s="10"/>
    </row>
    <row r="305" spans="2:6">
      <c r="B305" s="10"/>
      <c r="C305" s="10"/>
      <c r="D305" s="10"/>
      <c r="E305" s="10"/>
      <c r="F305" s="10"/>
    </row>
    <row r="306" spans="2:6">
      <c r="B306" s="10"/>
      <c r="C306" s="10"/>
      <c r="D306" s="10"/>
      <c r="E306" s="10"/>
      <c r="F306" s="10"/>
    </row>
    <row r="307" spans="2:6">
      <c r="B307" s="10"/>
      <c r="C307" s="10"/>
      <c r="D307" s="10"/>
      <c r="E307" s="10"/>
      <c r="F307" s="10"/>
    </row>
    <row r="308" spans="2:6">
      <c r="B308" s="10"/>
      <c r="C308" s="10"/>
      <c r="D308" s="10"/>
      <c r="E308" s="10"/>
      <c r="F308" s="10"/>
    </row>
    <row r="309" spans="2:6">
      <c r="B309" s="10"/>
      <c r="C309" s="10"/>
      <c r="D309" s="10"/>
      <c r="E309" s="10"/>
      <c r="F309" s="10"/>
    </row>
    <row r="310" spans="2:6">
      <c r="B310" s="10"/>
      <c r="C310" s="10"/>
      <c r="D310" s="10"/>
      <c r="E310" s="10"/>
      <c r="F310" s="10"/>
    </row>
    <row r="311" spans="2:6">
      <c r="B311" s="10"/>
      <c r="C311" s="10"/>
      <c r="D311" s="10"/>
      <c r="E311" s="10"/>
      <c r="F311" s="10"/>
    </row>
    <row r="312" spans="2:6">
      <c r="B312" s="10"/>
      <c r="C312" s="10"/>
      <c r="D312" s="10"/>
      <c r="E312" s="10"/>
      <c r="F312" s="10"/>
    </row>
    <row r="313" spans="2:6">
      <c r="B313" s="10"/>
      <c r="C313" s="10"/>
      <c r="D313" s="10"/>
      <c r="E313" s="10"/>
      <c r="F313" s="10"/>
    </row>
    <row r="314" spans="2:6">
      <c r="B314" s="10"/>
      <c r="C314" s="10"/>
      <c r="D314" s="10"/>
      <c r="E314" s="10"/>
      <c r="F314" s="10"/>
    </row>
    <row r="315" spans="2:6">
      <c r="B315" s="10"/>
      <c r="C315" s="10"/>
      <c r="D315" s="10"/>
      <c r="E315" s="10"/>
      <c r="F315" s="10"/>
    </row>
    <row r="316" spans="2:6">
      <c r="B316" s="10"/>
      <c r="C316" s="10"/>
      <c r="D316" s="10"/>
      <c r="E316" s="10"/>
      <c r="F316" s="10"/>
    </row>
    <row r="317" spans="2:6">
      <c r="B317" s="10"/>
      <c r="C317" s="10"/>
      <c r="D317" s="10"/>
      <c r="E317" s="10"/>
      <c r="F317" s="10"/>
    </row>
    <row r="318" spans="2:6">
      <c r="B318" s="10"/>
      <c r="C318" s="10"/>
      <c r="D318" s="10"/>
      <c r="E318" s="10"/>
      <c r="F318" s="10"/>
    </row>
    <row r="319" spans="2:6">
      <c r="B319" s="10"/>
      <c r="C319" s="10"/>
      <c r="D319" s="10"/>
      <c r="E319" s="10"/>
      <c r="F319" s="10"/>
    </row>
    <row r="320" spans="2:6">
      <c r="B320" s="10"/>
      <c r="C320" s="10"/>
      <c r="D320" s="10"/>
      <c r="E320" s="10"/>
      <c r="F320" s="10"/>
    </row>
    <row r="321" spans="2:6">
      <c r="B321" s="10"/>
      <c r="C321" s="10"/>
      <c r="D321" s="10"/>
      <c r="E321" s="10"/>
      <c r="F321" s="10"/>
    </row>
    <row r="322" spans="2:6">
      <c r="B322" s="10"/>
      <c r="C322" s="10"/>
      <c r="D322" s="10"/>
      <c r="E322" s="10"/>
      <c r="F322" s="10"/>
    </row>
    <row r="323" spans="2:6">
      <c r="B323" s="10"/>
      <c r="C323" s="10"/>
      <c r="D323" s="10"/>
      <c r="E323" s="10"/>
      <c r="F323" s="10"/>
    </row>
    <row r="324" spans="2:6">
      <c r="B324" s="10"/>
      <c r="C324" s="10"/>
      <c r="D324" s="10"/>
      <c r="E324" s="10"/>
      <c r="F324" s="10"/>
    </row>
    <row r="325" spans="2:6">
      <c r="B325" s="10"/>
      <c r="C325" s="10"/>
      <c r="D325" s="10"/>
      <c r="E325" s="10"/>
      <c r="F325" s="10"/>
    </row>
    <row r="326" spans="2:6">
      <c r="B326" s="10"/>
      <c r="C326" s="10"/>
      <c r="D326" s="10"/>
      <c r="E326" s="10"/>
      <c r="F326" s="10"/>
    </row>
    <row r="327" spans="2:6">
      <c r="B327" s="10"/>
      <c r="C327" s="10"/>
      <c r="D327" s="10"/>
      <c r="E327" s="10"/>
      <c r="F327" s="10"/>
    </row>
    <row r="328" spans="2:6">
      <c r="B328" s="10"/>
      <c r="C328" s="10"/>
      <c r="D328" s="10"/>
      <c r="E328" s="10"/>
      <c r="F328" s="10"/>
    </row>
    <row r="329" spans="2:6">
      <c r="B329" s="10"/>
      <c r="C329" s="10"/>
      <c r="D329" s="10"/>
      <c r="E329" s="10"/>
      <c r="F329" s="10"/>
    </row>
    <row r="330" spans="2:6">
      <c r="B330" s="10"/>
      <c r="C330" s="10"/>
      <c r="D330" s="10"/>
      <c r="E330" s="10"/>
      <c r="F330" s="10"/>
    </row>
    <row r="331" spans="2:6">
      <c r="B331" s="10"/>
      <c r="C331" s="10"/>
      <c r="D331" s="10"/>
      <c r="E331" s="10"/>
      <c r="F331" s="10"/>
    </row>
    <row r="332" spans="2:6">
      <c r="B332" s="10"/>
      <c r="C332" s="10"/>
      <c r="D332" s="10"/>
      <c r="E332" s="10"/>
      <c r="F332" s="10"/>
    </row>
    <row r="333" spans="2:6">
      <c r="B333" s="10"/>
      <c r="C333" s="10"/>
      <c r="D333" s="10"/>
      <c r="E333" s="10"/>
      <c r="F333" s="10"/>
    </row>
    <row r="334" spans="2:6">
      <c r="B334" s="10"/>
      <c r="C334" s="10"/>
      <c r="D334" s="10"/>
      <c r="E334" s="10"/>
      <c r="F334" s="10"/>
    </row>
    <row r="335" spans="2:6">
      <c r="B335" s="10"/>
      <c r="C335" s="10"/>
      <c r="D335" s="10"/>
      <c r="E335" s="10"/>
      <c r="F335" s="10"/>
    </row>
    <row r="349" ht="15" customHeight="1"/>
    <row r="350" ht="15" customHeight="1"/>
    <row r="428" ht="15" customHeight="1"/>
    <row r="429" ht="15" customHeight="1"/>
    <row r="507" ht="15" customHeight="1"/>
    <row r="508" ht="15" customHeight="1"/>
    <row r="586" ht="15" customHeight="1"/>
    <row r="587" ht="15" customHeight="1"/>
    <row r="665" ht="15" customHeight="1"/>
    <row r="666" ht="15" customHeight="1"/>
    <row r="744" ht="15" customHeight="1"/>
    <row r="745" ht="15" customHeight="1"/>
    <row r="823" ht="15" customHeight="1"/>
    <row r="824" ht="15" customHeight="1"/>
    <row r="902" ht="15" customHeight="1"/>
    <row r="903" ht="15" customHeight="1"/>
    <row r="981" ht="15" customHeight="1"/>
    <row r="982" ht="15" customHeight="1"/>
    <row r="1060" ht="15" customHeight="1"/>
    <row r="1061" ht="15" customHeight="1"/>
    <row r="1139" ht="15" customHeight="1"/>
    <row r="1140" ht="15" customHeight="1"/>
    <row r="1218" ht="15" customHeight="1"/>
    <row r="1219" ht="15" customHeight="1"/>
    <row r="1297" ht="15" customHeight="1"/>
    <row r="1298" ht="15" customHeight="1"/>
    <row r="1376" ht="15" customHeight="1"/>
    <row r="1377" ht="15" customHeight="1"/>
    <row r="1455" ht="15" customHeight="1"/>
    <row r="1456" ht="15" customHeight="1"/>
    <row r="1534" ht="15" customHeight="1"/>
    <row r="1535" ht="15" customHeight="1"/>
    <row r="1613" ht="15" customHeight="1"/>
    <row r="1614" ht="15" customHeight="1"/>
    <row r="1692" ht="15" customHeight="1"/>
    <row r="1693" ht="15" customHeight="1"/>
    <row r="1771" ht="15" customHeight="1"/>
    <row r="1772" ht="15" customHeight="1"/>
    <row r="1850" ht="15" customHeight="1"/>
    <row r="1851" ht="15" customHeight="1"/>
    <row r="1929" ht="15" customHeight="1"/>
    <row r="1930" ht="15" customHeight="1"/>
    <row r="2008" ht="15" customHeight="1"/>
    <row r="2009" ht="15" customHeight="1"/>
    <row r="2087" ht="15" customHeight="1"/>
    <row r="2088" ht="15" customHeight="1"/>
    <row r="2166" ht="15" customHeight="1"/>
    <row r="2167" ht="15" customHeight="1"/>
    <row r="2245" ht="15" customHeight="1"/>
    <row r="2246" ht="15" customHeight="1"/>
    <row r="2324" ht="15" customHeight="1"/>
    <row r="2325" ht="15" customHeight="1"/>
    <row r="2403" ht="15" customHeight="1"/>
    <row r="2404" ht="15" customHeight="1"/>
    <row r="2482" ht="15" customHeight="1"/>
    <row r="2483" ht="15" customHeight="1"/>
    <row r="2561" ht="15" customHeight="1"/>
    <row r="2562" ht="15" customHeight="1"/>
    <row r="2640" ht="15" customHeight="1"/>
    <row r="2641" ht="15" customHeight="1"/>
    <row r="2719" ht="15" customHeight="1"/>
    <row r="2720" ht="15" customHeight="1"/>
    <row r="2798" ht="15" customHeight="1"/>
    <row r="2799" ht="15" customHeight="1"/>
    <row r="2877" ht="15" customHeight="1"/>
    <row r="2878" ht="15" customHeight="1"/>
    <row r="2956" ht="15" customHeight="1"/>
    <row r="2957" ht="15" customHeight="1"/>
    <row r="3035" ht="15" customHeight="1"/>
    <row r="3036" ht="15" customHeight="1"/>
    <row r="3114" ht="15" customHeight="1"/>
    <row r="3115" ht="15" customHeight="1"/>
    <row r="3193" ht="15" customHeight="1"/>
    <row r="3194" ht="15" customHeight="1"/>
    <row r="3272" ht="15" customHeight="1"/>
    <row r="3273" ht="15" customHeight="1"/>
    <row r="3351" ht="15" customHeight="1"/>
    <row r="3352" ht="15" customHeight="1"/>
    <row r="3430" ht="15" customHeight="1"/>
    <row r="3431" ht="15" customHeight="1"/>
  </sheetData>
  <mergeCells count="8">
    <mergeCell ref="K1:K2"/>
    <mergeCell ref="B1:B2"/>
    <mergeCell ref="E1:E2"/>
    <mergeCell ref="J1:J2"/>
    <mergeCell ref="G1:G2"/>
    <mergeCell ref="H1:H2"/>
    <mergeCell ref="I1:I2"/>
    <mergeCell ref="F1:F2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K3412"/>
  <sheetViews>
    <sheetView rightToLeft="1" tabSelected="1" topLeftCell="A68" workbookViewId="0">
      <selection activeCell="A3" sqref="A3:C97"/>
    </sheetView>
  </sheetViews>
  <sheetFormatPr defaultRowHeight="15"/>
  <cols>
    <col min="1" max="1" width="8.28515625" customWidth="1"/>
    <col min="2" max="2" width="63.85546875" customWidth="1"/>
    <col min="3" max="3" width="7.7109375" customWidth="1"/>
    <col min="4" max="4" width="11.5703125" customWidth="1"/>
    <col min="5" max="5" width="14.7109375" customWidth="1"/>
    <col min="6" max="7" width="0.5703125" hidden="1" customWidth="1"/>
    <col min="8" max="8" width="13.7109375" customWidth="1"/>
    <col min="9" max="9" width="11.7109375" customWidth="1"/>
    <col min="10" max="10" width="11.28515625" style="51" bestFit="1" customWidth="1"/>
    <col min="11" max="11" width="68.85546875" customWidth="1"/>
  </cols>
  <sheetData>
    <row r="1" spans="1:11" ht="15" customHeight="1">
      <c r="A1" s="22"/>
      <c r="B1" s="68" t="s">
        <v>385</v>
      </c>
      <c r="C1" s="22"/>
      <c r="D1" s="68" t="s">
        <v>445</v>
      </c>
      <c r="E1" s="68" t="s">
        <v>443</v>
      </c>
      <c r="F1" s="70" t="s">
        <v>358</v>
      </c>
      <c r="G1" s="70" t="s">
        <v>357</v>
      </c>
      <c r="H1" s="68" t="s">
        <v>438</v>
      </c>
      <c r="I1" s="68" t="s">
        <v>437</v>
      </c>
      <c r="J1" s="68" t="s">
        <v>439</v>
      </c>
    </row>
    <row r="2" spans="1:11" ht="45.75" customHeight="1">
      <c r="A2" s="22" t="s">
        <v>386</v>
      </c>
      <c r="B2" s="68"/>
      <c r="C2" s="54" t="s">
        <v>430</v>
      </c>
      <c r="D2" s="68"/>
      <c r="E2" s="68"/>
      <c r="F2" s="71"/>
      <c r="G2" s="71"/>
      <c r="H2" s="68"/>
      <c r="I2" s="68"/>
      <c r="J2" s="68"/>
    </row>
    <row r="3" spans="1:11">
      <c r="A3" s="15">
        <v>702565</v>
      </c>
      <c r="B3" s="94" t="str">
        <f xml:space="preserve"> K3 &amp; " اسپیرال"</f>
        <v>سي تي اسكن مغز (بدون تزريق) اسپیرال</v>
      </c>
      <c r="C3" s="25">
        <v>6.34</v>
      </c>
      <c r="D3" s="1">
        <f>C3*92400</f>
        <v>585816</v>
      </c>
      <c r="E3" s="1">
        <f>C3*190000</f>
        <v>1204600</v>
      </c>
      <c r="F3" s="1">
        <f>E3-D3</f>
        <v>618784</v>
      </c>
      <c r="G3" s="1">
        <f>D3*0.3</f>
        <v>175744.8</v>
      </c>
      <c r="H3" s="1">
        <f t="shared" ref="H3:H34" si="0">D3*0.7</f>
        <v>410071.19999999995</v>
      </c>
      <c r="I3" s="1">
        <f t="shared" ref="I3:I34" si="1">G3+F3</f>
        <v>794528.8</v>
      </c>
      <c r="J3" s="49">
        <f>ROUND(I3,-3)</f>
        <v>795000</v>
      </c>
      <c r="K3" s="6" t="s">
        <v>165</v>
      </c>
    </row>
    <row r="4" spans="1:11" ht="20.25" customHeight="1">
      <c r="A4" s="15">
        <v>702570</v>
      </c>
      <c r="B4" s="94" t="str">
        <f t="shared" ref="B4:B67" si="2" xml:space="preserve"> K4 &amp; " اسپیرال"</f>
        <v>سي تي اسكن مغز (با تزريق) اسپیرال</v>
      </c>
      <c r="C4" s="25">
        <v>7.24</v>
      </c>
      <c r="D4" s="1">
        <f t="shared" ref="D4:D67" si="3">C4*92400</f>
        <v>668976</v>
      </c>
      <c r="E4" s="1">
        <f t="shared" ref="E4:E67" si="4">C4*190000</f>
        <v>1375600</v>
      </c>
      <c r="F4" s="1">
        <f t="shared" ref="F4:F65" si="5">E4-D4</f>
        <v>706624</v>
      </c>
      <c r="G4" s="1">
        <f t="shared" ref="G4:G65" si="6">D4*0.3</f>
        <v>200692.8</v>
      </c>
      <c r="H4" s="1">
        <f t="shared" si="0"/>
        <v>468283.19999999995</v>
      </c>
      <c r="I4" s="1">
        <f t="shared" si="1"/>
        <v>907316.8</v>
      </c>
      <c r="J4" s="49">
        <f t="shared" ref="J4:J65" si="7">ROUND(I4,-3)</f>
        <v>907000</v>
      </c>
      <c r="K4" s="6" t="s">
        <v>166</v>
      </c>
    </row>
    <row r="5" spans="1:11">
      <c r="A5" s="15">
        <v>702575</v>
      </c>
      <c r="B5" s="94" t="str">
        <f t="shared" si="2"/>
        <v>سي تي اسكن مغز (با و بدون تزريق) اسپیرال</v>
      </c>
      <c r="C5" s="25">
        <v>11.2</v>
      </c>
      <c r="D5" s="1">
        <f t="shared" si="3"/>
        <v>1034879.9999999999</v>
      </c>
      <c r="E5" s="1">
        <f t="shared" si="4"/>
        <v>2128000</v>
      </c>
      <c r="F5" s="1">
        <f t="shared" si="5"/>
        <v>1093120</v>
      </c>
      <c r="G5" s="1">
        <f t="shared" si="6"/>
        <v>310463.99999999994</v>
      </c>
      <c r="H5" s="1">
        <f t="shared" si="0"/>
        <v>724415.99999999988</v>
      </c>
      <c r="I5" s="1">
        <f t="shared" si="1"/>
        <v>1403584</v>
      </c>
      <c r="J5" s="49">
        <f t="shared" si="7"/>
        <v>1404000</v>
      </c>
      <c r="K5" s="6" t="s">
        <v>167</v>
      </c>
    </row>
    <row r="6" spans="1:11">
      <c r="A6" s="15">
        <v>702580</v>
      </c>
      <c r="B6" s="94" t="str">
        <f t="shared" si="2"/>
        <v>سي تي اسكن مغز كرونال و آگزيال (بدون تزريق) اسپیرال</v>
      </c>
      <c r="C6" s="25">
        <v>11.2</v>
      </c>
      <c r="D6" s="1">
        <f t="shared" si="3"/>
        <v>1034879.9999999999</v>
      </c>
      <c r="E6" s="1">
        <f t="shared" si="4"/>
        <v>2128000</v>
      </c>
      <c r="F6" s="1">
        <f t="shared" si="5"/>
        <v>1093120</v>
      </c>
      <c r="G6" s="1">
        <f t="shared" si="6"/>
        <v>310463.99999999994</v>
      </c>
      <c r="H6" s="1">
        <f t="shared" si="0"/>
        <v>724415.99999999988</v>
      </c>
      <c r="I6" s="1">
        <f t="shared" si="1"/>
        <v>1403584</v>
      </c>
      <c r="J6" s="49">
        <f t="shared" si="7"/>
        <v>1404000</v>
      </c>
      <c r="K6" s="6" t="s">
        <v>169</v>
      </c>
    </row>
    <row r="7" spans="1:11" ht="20.25" customHeight="1">
      <c r="A7" s="15">
        <v>702585</v>
      </c>
      <c r="B7" s="94" t="str">
        <f t="shared" si="2"/>
        <v>سي تي اسكن مغز كرونال و آگزيال (با تزريق) اسپیرال</v>
      </c>
      <c r="C7" s="25">
        <v>12.77</v>
      </c>
      <c r="D7" s="1">
        <f t="shared" si="3"/>
        <v>1179948</v>
      </c>
      <c r="E7" s="1">
        <f t="shared" si="4"/>
        <v>2426300</v>
      </c>
      <c r="F7" s="1">
        <f t="shared" si="5"/>
        <v>1246352</v>
      </c>
      <c r="G7" s="1">
        <f t="shared" si="6"/>
        <v>353984.39999999997</v>
      </c>
      <c r="H7" s="1">
        <f t="shared" si="0"/>
        <v>825963.6</v>
      </c>
      <c r="I7" s="1">
        <f t="shared" si="1"/>
        <v>1600336.4</v>
      </c>
      <c r="J7" s="49">
        <f t="shared" si="7"/>
        <v>1600000</v>
      </c>
      <c r="K7" s="6" t="s">
        <v>168</v>
      </c>
    </row>
    <row r="8" spans="1:11">
      <c r="A8" s="15">
        <v>702590</v>
      </c>
      <c r="B8" s="94" t="str">
        <f t="shared" si="2"/>
        <v>سي تي اسكن مغز كرونال و آگزيال (با و  بدون تزريق) اسپیرال</v>
      </c>
      <c r="C8" s="25">
        <v>19.18</v>
      </c>
      <c r="D8" s="1">
        <f t="shared" si="3"/>
        <v>1772232</v>
      </c>
      <c r="E8" s="1">
        <f t="shared" si="4"/>
        <v>3644200</v>
      </c>
      <c r="F8" s="1">
        <f t="shared" si="5"/>
        <v>1871968</v>
      </c>
      <c r="G8" s="1">
        <f t="shared" si="6"/>
        <v>531669.6</v>
      </c>
      <c r="H8" s="1">
        <f t="shared" si="0"/>
        <v>1240562.3999999999</v>
      </c>
      <c r="I8" s="1">
        <f t="shared" si="1"/>
        <v>2403637.6</v>
      </c>
      <c r="J8" s="49">
        <f t="shared" si="7"/>
        <v>2404000</v>
      </c>
      <c r="K8" s="6" t="s">
        <v>170</v>
      </c>
    </row>
    <row r="9" spans="1:11">
      <c r="A9" s="15">
        <v>702595</v>
      </c>
      <c r="B9" s="94" t="str">
        <f t="shared" si="2"/>
        <v>سي تي اسكن مغز كرونال - ساژیتال یا ابلیک اسپیرال</v>
      </c>
      <c r="C9" s="25">
        <v>11.2</v>
      </c>
      <c r="D9" s="1">
        <f t="shared" si="3"/>
        <v>1034879.9999999999</v>
      </c>
      <c r="E9" s="1">
        <f t="shared" si="4"/>
        <v>2128000</v>
      </c>
      <c r="F9" s="1">
        <f t="shared" si="5"/>
        <v>1093120</v>
      </c>
      <c r="G9" s="1">
        <f t="shared" si="6"/>
        <v>310463.99999999994</v>
      </c>
      <c r="H9" s="1">
        <f t="shared" si="0"/>
        <v>724415.99999999988</v>
      </c>
      <c r="I9" s="1">
        <f t="shared" si="1"/>
        <v>1403584</v>
      </c>
      <c r="J9" s="49">
        <f t="shared" si="7"/>
        <v>1404000</v>
      </c>
      <c r="K9" s="6" t="s">
        <v>260</v>
      </c>
    </row>
    <row r="10" spans="1:11">
      <c r="A10" s="15">
        <v>702600</v>
      </c>
      <c r="B10" s="94" t="str">
        <f t="shared" si="2"/>
        <v>سي تي اسكن پوستريورفوسا با مقاطع ظريف (با یا بدون تزريق) اسپیرال</v>
      </c>
      <c r="C10" s="25">
        <v>7.11</v>
      </c>
      <c r="D10" s="1">
        <f t="shared" si="3"/>
        <v>656964</v>
      </c>
      <c r="E10" s="1">
        <f t="shared" si="4"/>
        <v>1350900</v>
      </c>
      <c r="F10" s="1">
        <f t="shared" si="5"/>
        <v>693936</v>
      </c>
      <c r="G10" s="1">
        <f t="shared" si="6"/>
        <v>197089.19999999998</v>
      </c>
      <c r="H10" s="1">
        <f t="shared" si="0"/>
        <v>459874.8</v>
      </c>
      <c r="I10" s="1">
        <f t="shared" si="1"/>
        <v>891025.2</v>
      </c>
      <c r="J10" s="49">
        <f t="shared" si="7"/>
        <v>891000</v>
      </c>
      <c r="K10" s="6" t="s">
        <v>365</v>
      </c>
    </row>
    <row r="11" spans="1:11" ht="20.25" customHeight="1">
      <c r="A11" s="15">
        <v>702605</v>
      </c>
      <c r="B11" s="94" t="str">
        <f t="shared" si="2"/>
        <v>سي تي اسكن پوستريورفوسا با مقاطع ظريف (با و بدون تزريق) اسپیرال</v>
      </c>
      <c r="C11" s="25">
        <v>9</v>
      </c>
      <c r="D11" s="1">
        <f t="shared" si="3"/>
        <v>831600</v>
      </c>
      <c r="E11" s="1">
        <f t="shared" si="4"/>
        <v>1710000</v>
      </c>
      <c r="F11" s="1">
        <f t="shared" si="5"/>
        <v>878400</v>
      </c>
      <c r="G11" s="1">
        <f t="shared" si="6"/>
        <v>249480</v>
      </c>
      <c r="H11" s="1">
        <f t="shared" si="0"/>
        <v>582120</v>
      </c>
      <c r="I11" s="1">
        <f t="shared" si="1"/>
        <v>1127880</v>
      </c>
      <c r="J11" s="49">
        <f t="shared" si="7"/>
        <v>1128000</v>
      </c>
      <c r="K11" s="6" t="s">
        <v>171</v>
      </c>
    </row>
    <row r="12" spans="1:11" ht="20.25" customHeight="1">
      <c r="A12" s="15">
        <v>702610</v>
      </c>
      <c r="B12" s="94" t="str">
        <f t="shared" si="2"/>
        <v>سي تي اسكن اربیت - سلا - پوستریور فوسا گوش داخلی خارجی یا میانی اسپیرال</v>
      </c>
      <c r="C12" s="25">
        <v>6.5</v>
      </c>
      <c r="D12" s="1">
        <f t="shared" si="3"/>
        <v>600600</v>
      </c>
      <c r="E12" s="1">
        <f t="shared" si="4"/>
        <v>1235000</v>
      </c>
      <c r="F12" s="1">
        <f t="shared" si="5"/>
        <v>634400</v>
      </c>
      <c r="G12" s="1">
        <f t="shared" si="6"/>
        <v>180180</v>
      </c>
      <c r="H12" s="1">
        <f t="shared" si="0"/>
        <v>420420</v>
      </c>
      <c r="I12" s="1">
        <f t="shared" si="1"/>
        <v>814580</v>
      </c>
      <c r="J12" s="49">
        <f t="shared" si="7"/>
        <v>815000</v>
      </c>
      <c r="K12" s="6" t="s">
        <v>366</v>
      </c>
    </row>
    <row r="13" spans="1:11">
      <c r="A13" s="15">
        <v>702615</v>
      </c>
      <c r="B13" s="94" t="str">
        <f t="shared" si="2"/>
        <v>سي تي اسكن صورت و سينوس- يك جهت (كرونال يا اگزيال) بدون تزریق اسپیرال</v>
      </c>
      <c r="C13" s="25">
        <v>6.34</v>
      </c>
      <c r="D13" s="1">
        <f t="shared" si="3"/>
        <v>585816</v>
      </c>
      <c r="E13" s="1">
        <f t="shared" si="4"/>
        <v>1204600</v>
      </c>
      <c r="F13" s="1">
        <f t="shared" si="5"/>
        <v>618784</v>
      </c>
      <c r="G13" s="1">
        <f t="shared" si="6"/>
        <v>175744.8</v>
      </c>
      <c r="H13" s="1">
        <f t="shared" si="0"/>
        <v>410071.19999999995</v>
      </c>
      <c r="I13" s="1">
        <f t="shared" si="1"/>
        <v>794528.8</v>
      </c>
      <c r="J13" s="49">
        <f t="shared" si="7"/>
        <v>795000</v>
      </c>
      <c r="K13" s="6" t="s">
        <v>261</v>
      </c>
    </row>
    <row r="14" spans="1:11">
      <c r="A14" s="15">
        <v>702620</v>
      </c>
      <c r="B14" s="94" t="str">
        <f t="shared" si="2"/>
        <v>سي تي اسكن منطقه ماگزیلو فاشیال بدون تزریق اسپیرال</v>
      </c>
      <c r="C14" s="25">
        <v>6.34</v>
      </c>
      <c r="D14" s="1">
        <f t="shared" si="3"/>
        <v>585816</v>
      </c>
      <c r="E14" s="1">
        <f t="shared" si="4"/>
        <v>1204600</v>
      </c>
      <c r="F14" s="1">
        <f t="shared" si="5"/>
        <v>618784</v>
      </c>
      <c r="G14" s="1">
        <f t="shared" si="6"/>
        <v>175744.8</v>
      </c>
      <c r="H14" s="1">
        <f t="shared" si="0"/>
        <v>410071.19999999995</v>
      </c>
      <c r="I14" s="1">
        <f t="shared" si="1"/>
        <v>794528.8</v>
      </c>
      <c r="J14" s="49">
        <f t="shared" si="7"/>
        <v>795000</v>
      </c>
      <c r="K14" s="6" t="s">
        <v>262</v>
      </c>
    </row>
    <row r="15" spans="1:11">
      <c r="A15" s="15">
        <v>702630</v>
      </c>
      <c r="B15" s="94" t="str">
        <f t="shared" si="2"/>
        <v>سي تي اسكن صورت و سينوس- يك جهت با تزریق اسپیرال</v>
      </c>
      <c r="C15" s="25">
        <v>6.67</v>
      </c>
      <c r="D15" s="1">
        <f t="shared" si="3"/>
        <v>616308</v>
      </c>
      <c r="E15" s="1">
        <f t="shared" si="4"/>
        <v>1267300</v>
      </c>
      <c r="F15" s="1">
        <f t="shared" si="5"/>
        <v>650992</v>
      </c>
      <c r="G15" s="1">
        <f t="shared" si="6"/>
        <v>184892.4</v>
      </c>
      <c r="H15" s="1">
        <f t="shared" si="0"/>
        <v>431415.6</v>
      </c>
      <c r="I15" s="1">
        <f t="shared" si="1"/>
        <v>835884.4</v>
      </c>
      <c r="J15" s="49">
        <f t="shared" si="7"/>
        <v>836000</v>
      </c>
      <c r="K15" s="6" t="s">
        <v>363</v>
      </c>
    </row>
    <row r="16" spans="1:11">
      <c r="A16" s="15">
        <v>702635</v>
      </c>
      <c r="B16" s="94" t="str">
        <f t="shared" si="2"/>
        <v>سي تي اسكن صورت و سينوس- يك جهت باو بدون تزریق اسپیرال</v>
      </c>
      <c r="C16" s="25">
        <v>10.87</v>
      </c>
      <c r="D16" s="1">
        <f t="shared" si="3"/>
        <v>1004387.9999999999</v>
      </c>
      <c r="E16" s="1">
        <f t="shared" si="4"/>
        <v>2065299.9999999998</v>
      </c>
      <c r="F16" s="1">
        <f t="shared" si="5"/>
        <v>1060912</v>
      </c>
      <c r="G16" s="1">
        <f t="shared" si="6"/>
        <v>301316.39999999997</v>
      </c>
      <c r="H16" s="1">
        <f t="shared" si="0"/>
        <v>703071.59999999986</v>
      </c>
      <c r="I16" s="1">
        <f t="shared" si="1"/>
        <v>1362228.4</v>
      </c>
      <c r="J16" s="49">
        <f t="shared" si="7"/>
        <v>1362000</v>
      </c>
      <c r="K16" s="6" t="s">
        <v>263</v>
      </c>
    </row>
    <row r="17" spans="1:11">
      <c r="A17" s="15">
        <v>702640</v>
      </c>
      <c r="B17" s="94" t="str">
        <f t="shared" si="2"/>
        <v>سي تي اسكن منطقه ماگزیلو فاشیال با تزریق اسپیرال</v>
      </c>
      <c r="C17" s="25">
        <v>7.23</v>
      </c>
      <c r="D17" s="1">
        <f t="shared" si="3"/>
        <v>668052</v>
      </c>
      <c r="E17" s="1">
        <f t="shared" si="4"/>
        <v>1373700</v>
      </c>
      <c r="F17" s="1">
        <f t="shared" si="5"/>
        <v>705648</v>
      </c>
      <c r="G17" s="1">
        <f t="shared" si="6"/>
        <v>200415.6</v>
      </c>
      <c r="H17" s="1">
        <f t="shared" si="0"/>
        <v>467636.39999999997</v>
      </c>
      <c r="I17" s="1">
        <f t="shared" si="1"/>
        <v>906063.6</v>
      </c>
      <c r="J17" s="49">
        <f t="shared" si="7"/>
        <v>906000</v>
      </c>
      <c r="K17" s="6" t="s">
        <v>264</v>
      </c>
    </row>
    <row r="18" spans="1:11">
      <c r="A18" s="15">
        <v>702645</v>
      </c>
      <c r="B18" s="94" t="str">
        <f t="shared" si="2"/>
        <v>سي تي اسكن منطقه ماگزیلو فاشیال با و بدون تزریق اسپیرال</v>
      </c>
      <c r="C18" s="25">
        <v>10.87</v>
      </c>
      <c r="D18" s="1">
        <f t="shared" si="3"/>
        <v>1004387.9999999999</v>
      </c>
      <c r="E18" s="1">
        <f t="shared" si="4"/>
        <v>2065299.9999999998</v>
      </c>
      <c r="F18" s="1">
        <f t="shared" si="5"/>
        <v>1060912</v>
      </c>
      <c r="G18" s="1">
        <f t="shared" si="6"/>
        <v>301316.39999999997</v>
      </c>
      <c r="H18" s="1">
        <f t="shared" si="0"/>
        <v>703071.59999999986</v>
      </c>
      <c r="I18" s="1">
        <f t="shared" si="1"/>
        <v>1362228.4</v>
      </c>
      <c r="J18" s="49">
        <f t="shared" si="7"/>
        <v>1362000</v>
      </c>
      <c r="K18" s="6" t="s">
        <v>265</v>
      </c>
    </row>
    <row r="19" spans="1:11" ht="20.25" customHeight="1">
      <c r="A19" s="15">
        <v>702650</v>
      </c>
      <c r="B19" s="94" t="str">
        <f t="shared" si="2"/>
        <v>سي تي اسكن صورت و سينوس- دو جهت بدون ترزیق اسپیرال</v>
      </c>
      <c r="C19" s="25">
        <v>11.2</v>
      </c>
      <c r="D19" s="1">
        <f t="shared" si="3"/>
        <v>1034879.9999999999</v>
      </c>
      <c r="E19" s="1">
        <f t="shared" si="4"/>
        <v>2128000</v>
      </c>
      <c r="F19" s="1">
        <f t="shared" si="5"/>
        <v>1093120</v>
      </c>
      <c r="G19" s="1">
        <f t="shared" si="6"/>
        <v>310463.99999999994</v>
      </c>
      <c r="H19" s="1">
        <f t="shared" si="0"/>
        <v>724415.99999999988</v>
      </c>
      <c r="I19" s="1">
        <f t="shared" si="1"/>
        <v>1403584</v>
      </c>
      <c r="J19" s="49">
        <f t="shared" si="7"/>
        <v>1404000</v>
      </c>
      <c r="K19" s="6" t="s">
        <v>266</v>
      </c>
    </row>
    <row r="20" spans="1:11">
      <c r="A20" s="15">
        <v>702655</v>
      </c>
      <c r="B20" s="94" t="str">
        <f t="shared" si="2"/>
        <v>سي تي اسكن صورت و سينوس- دو جهت با تزريق اسپیرال</v>
      </c>
      <c r="C20" s="25">
        <v>12.77</v>
      </c>
      <c r="D20" s="1">
        <f t="shared" si="3"/>
        <v>1179948</v>
      </c>
      <c r="E20" s="1">
        <f t="shared" si="4"/>
        <v>2426300</v>
      </c>
      <c r="F20" s="1">
        <f t="shared" si="5"/>
        <v>1246352</v>
      </c>
      <c r="G20" s="1">
        <f t="shared" si="6"/>
        <v>353984.39999999997</v>
      </c>
      <c r="H20" s="1">
        <f t="shared" si="0"/>
        <v>825963.6</v>
      </c>
      <c r="I20" s="1">
        <f t="shared" si="1"/>
        <v>1600336.4</v>
      </c>
      <c r="J20" s="49">
        <f t="shared" si="7"/>
        <v>1600000</v>
      </c>
      <c r="K20" s="6" t="s">
        <v>172</v>
      </c>
    </row>
    <row r="21" spans="1:11">
      <c r="A21" s="15">
        <v>702660</v>
      </c>
      <c r="B21" s="94" t="str">
        <f t="shared" si="2"/>
        <v>سي تي اسكن صورت و سينوس- دو جهت با و بدون تزريق اسپیرال</v>
      </c>
      <c r="C21" s="25">
        <v>19.2</v>
      </c>
      <c r="D21" s="1">
        <f t="shared" si="3"/>
        <v>1774080</v>
      </c>
      <c r="E21" s="1">
        <f t="shared" si="4"/>
        <v>3648000</v>
      </c>
      <c r="F21" s="1">
        <f t="shared" si="5"/>
        <v>1873920</v>
      </c>
      <c r="G21" s="1">
        <f t="shared" si="6"/>
        <v>532224</v>
      </c>
      <c r="H21" s="1">
        <f t="shared" si="0"/>
        <v>1241856</v>
      </c>
      <c r="I21" s="1">
        <f t="shared" si="1"/>
        <v>2406144</v>
      </c>
      <c r="J21" s="49">
        <f t="shared" si="7"/>
        <v>2406000</v>
      </c>
      <c r="K21" s="6" t="s">
        <v>309</v>
      </c>
    </row>
    <row r="22" spans="1:11" ht="20.25" customHeight="1">
      <c r="A22" s="15">
        <v>702665</v>
      </c>
      <c r="B22" s="94" t="str">
        <f t="shared" si="2"/>
        <v>سي تي اسكن ديناميك هيپوفيز براي ميكروآدنوم اسپیرال</v>
      </c>
      <c r="C22" s="25">
        <v>6.83</v>
      </c>
      <c r="D22" s="1">
        <f t="shared" si="3"/>
        <v>631092</v>
      </c>
      <c r="E22" s="1">
        <f t="shared" si="4"/>
        <v>1297700</v>
      </c>
      <c r="F22" s="1">
        <f t="shared" si="5"/>
        <v>666608</v>
      </c>
      <c r="G22" s="1">
        <f t="shared" si="6"/>
        <v>189327.6</v>
      </c>
      <c r="H22" s="1">
        <f t="shared" si="0"/>
        <v>441764.39999999997</v>
      </c>
      <c r="I22" s="1">
        <f t="shared" si="1"/>
        <v>855935.6</v>
      </c>
      <c r="J22" s="49">
        <f t="shared" si="7"/>
        <v>856000</v>
      </c>
      <c r="K22" s="6" t="s">
        <v>173</v>
      </c>
    </row>
    <row r="23" spans="1:11">
      <c r="A23" s="15">
        <v>702670</v>
      </c>
      <c r="B23" s="94" t="str">
        <f t="shared" si="2"/>
        <v>سي تي اسكن اوربيت ( هر جهت و بدون تزريق) اسپیرال</v>
      </c>
      <c r="C23" s="25">
        <v>5.33</v>
      </c>
      <c r="D23" s="1">
        <f t="shared" si="3"/>
        <v>492492</v>
      </c>
      <c r="E23" s="1">
        <f t="shared" si="4"/>
        <v>1012700</v>
      </c>
      <c r="F23" s="1">
        <f t="shared" si="5"/>
        <v>520208</v>
      </c>
      <c r="G23" s="1">
        <f t="shared" si="6"/>
        <v>147747.6</v>
      </c>
      <c r="H23" s="1">
        <f t="shared" si="0"/>
        <v>344744.39999999997</v>
      </c>
      <c r="I23" s="1">
        <f t="shared" si="1"/>
        <v>667955.6</v>
      </c>
      <c r="J23" s="49">
        <f t="shared" si="7"/>
        <v>668000</v>
      </c>
      <c r="K23" s="6" t="s">
        <v>174</v>
      </c>
    </row>
    <row r="24" spans="1:11">
      <c r="A24" s="15">
        <v>702675</v>
      </c>
      <c r="B24" s="94" t="str">
        <f t="shared" si="2"/>
        <v>سي تي اسكن اوربيت ( هر جهت- با تزريق) اسپیرال</v>
      </c>
      <c r="C24" s="25">
        <v>6.14</v>
      </c>
      <c r="D24" s="1">
        <f t="shared" si="3"/>
        <v>567336</v>
      </c>
      <c r="E24" s="1">
        <f t="shared" si="4"/>
        <v>1166600</v>
      </c>
      <c r="F24" s="1">
        <f t="shared" si="5"/>
        <v>599264</v>
      </c>
      <c r="G24" s="1">
        <f t="shared" si="6"/>
        <v>170200.8</v>
      </c>
      <c r="H24" s="1">
        <f t="shared" si="0"/>
        <v>397135.19999999995</v>
      </c>
      <c r="I24" s="1">
        <f t="shared" si="1"/>
        <v>769464.8</v>
      </c>
      <c r="J24" s="49">
        <f t="shared" si="7"/>
        <v>769000</v>
      </c>
      <c r="K24" s="6" t="s">
        <v>175</v>
      </c>
    </row>
    <row r="25" spans="1:11" ht="20.25" customHeight="1">
      <c r="A25" s="15">
        <v>702680</v>
      </c>
      <c r="B25" s="94" t="str">
        <f t="shared" si="2"/>
        <v>سي تي اسكن اوربيت ( هر جهت- با وبدون  تزريق) اسپیرال</v>
      </c>
      <c r="C25" s="25">
        <v>9.16</v>
      </c>
      <c r="D25" s="1">
        <f t="shared" si="3"/>
        <v>846384</v>
      </c>
      <c r="E25" s="1">
        <f t="shared" si="4"/>
        <v>1740400</v>
      </c>
      <c r="F25" s="1">
        <f t="shared" si="5"/>
        <v>894016</v>
      </c>
      <c r="G25" s="1">
        <f t="shared" si="6"/>
        <v>253915.19999999998</v>
      </c>
      <c r="H25" s="1">
        <f t="shared" si="0"/>
        <v>592468.79999999993</v>
      </c>
      <c r="I25" s="1">
        <f t="shared" si="1"/>
        <v>1147931.2</v>
      </c>
      <c r="J25" s="49">
        <f t="shared" si="7"/>
        <v>1148000</v>
      </c>
      <c r="K25" s="6" t="s">
        <v>267</v>
      </c>
    </row>
    <row r="26" spans="1:11" ht="20.25" customHeight="1">
      <c r="A26" s="15">
        <v>702685</v>
      </c>
      <c r="B26" s="94" t="str">
        <f t="shared" si="2"/>
        <v>سي تي اسكن اوربيت ( دو جهت و بدون تزريق) اسپیرال</v>
      </c>
      <c r="C26" s="25">
        <v>7.84</v>
      </c>
      <c r="D26" s="1">
        <f t="shared" si="3"/>
        <v>724416</v>
      </c>
      <c r="E26" s="1">
        <f t="shared" si="4"/>
        <v>1489600</v>
      </c>
      <c r="F26" s="1">
        <f t="shared" si="5"/>
        <v>765184</v>
      </c>
      <c r="G26" s="1">
        <f t="shared" si="6"/>
        <v>217324.79999999999</v>
      </c>
      <c r="H26" s="1">
        <f t="shared" si="0"/>
        <v>507091.19999999995</v>
      </c>
      <c r="I26" s="1">
        <f t="shared" si="1"/>
        <v>982508.8</v>
      </c>
      <c r="J26" s="49">
        <f t="shared" si="7"/>
        <v>983000</v>
      </c>
      <c r="K26" s="6" t="s">
        <v>367</v>
      </c>
    </row>
    <row r="27" spans="1:11" ht="20.25" customHeight="1">
      <c r="A27" s="15">
        <v>702690</v>
      </c>
      <c r="B27" s="94" t="str">
        <f t="shared" si="2"/>
        <v>سي تي اسكن اوربيت (دو جهت- با تزريق) اسپیرال</v>
      </c>
      <c r="C27" s="25">
        <v>8.34</v>
      </c>
      <c r="D27" s="1">
        <f t="shared" si="3"/>
        <v>770616</v>
      </c>
      <c r="E27" s="1">
        <f t="shared" si="4"/>
        <v>1584600</v>
      </c>
      <c r="F27" s="1">
        <f t="shared" si="5"/>
        <v>813984</v>
      </c>
      <c r="G27" s="1">
        <f t="shared" si="6"/>
        <v>231184.8</v>
      </c>
      <c r="H27" s="1">
        <f t="shared" si="0"/>
        <v>539431.19999999995</v>
      </c>
      <c r="I27" s="1">
        <f t="shared" si="1"/>
        <v>1045168.8</v>
      </c>
      <c r="J27" s="49">
        <f t="shared" si="7"/>
        <v>1045000</v>
      </c>
      <c r="K27" s="6" t="s">
        <v>177</v>
      </c>
    </row>
    <row r="28" spans="1:11" ht="20.25" customHeight="1">
      <c r="A28" s="15">
        <v>702695</v>
      </c>
      <c r="B28" s="94" t="str">
        <f t="shared" si="2"/>
        <v>سي تي اسكن اوربيت ( دوجهت- با وبدون  تزريق) اسپیرال</v>
      </c>
      <c r="C28" s="25">
        <v>13</v>
      </c>
      <c r="D28" s="1">
        <f t="shared" si="3"/>
        <v>1201200</v>
      </c>
      <c r="E28" s="1">
        <f t="shared" si="4"/>
        <v>2470000</v>
      </c>
      <c r="F28" s="1">
        <f t="shared" si="5"/>
        <v>1268800</v>
      </c>
      <c r="G28" s="1">
        <f t="shared" si="6"/>
        <v>360360</v>
      </c>
      <c r="H28" s="1">
        <f t="shared" si="0"/>
        <v>840840</v>
      </c>
      <c r="I28" s="1">
        <f t="shared" si="1"/>
        <v>1629160</v>
      </c>
      <c r="J28" s="49">
        <f t="shared" si="7"/>
        <v>1629000</v>
      </c>
      <c r="K28" s="6" t="s">
        <v>368</v>
      </c>
    </row>
    <row r="29" spans="1:11" ht="30">
      <c r="A29" s="15">
        <v>702700</v>
      </c>
      <c r="B29" s="94" t="str">
        <f t="shared" si="2"/>
        <v>سي تي اسكن اوربيت -سلا - پوستریورفوسا گوش داخلی خارجی یا میانی با تزریق  اسپیرال</v>
      </c>
      <c r="C29" s="25">
        <v>9.16</v>
      </c>
      <c r="D29" s="1">
        <f t="shared" si="3"/>
        <v>846384</v>
      </c>
      <c r="E29" s="1">
        <f t="shared" si="4"/>
        <v>1740400</v>
      </c>
      <c r="F29" s="1">
        <f t="shared" si="5"/>
        <v>894016</v>
      </c>
      <c r="G29" s="1">
        <f t="shared" si="6"/>
        <v>253915.19999999998</v>
      </c>
      <c r="H29" s="1">
        <f t="shared" si="0"/>
        <v>592468.79999999993</v>
      </c>
      <c r="I29" s="1">
        <f t="shared" si="1"/>
        <v>1147931.2</v>
      </c>
      <c r="J29" s="49">
        <f t="shared" si="7"/>
        <v>1148000</v>
      </c>
      <c r="K29" s="6" t="s">
        <v>269</v>
      </c>
    </row>
    <row r="30" spans="1:11" ht="37.5" customHeight="1">
      <c r="A30" s="15">
        <v>702705</v>
      </c>
      <c r="B30" s="94" t="str">
        <f t="shared" si="2"/>
        <v>سي تي اسكن اوربيت -سلا - پوستریورفوسا گوش داخلی خارجی یا میانی با و بدون تزریق  اسپیرال</v>
      </c>
      <c r="C30" s="25">
        <v>12.5</v>
      </c>
      <c r="D30" s="1">
        <f t="shared" si="3"/>
        <v>1155000</v>
      </c>
      <c r="E30" s="1">
        <f t="shared" si="4"/>
        <v>2375000</v>
      </c>
      <c r="F30" s="1">
        <f t="shared" si="5"/>
        <v>1220000</v>
      </c>
      <c r="G30" s="1">
        <f t="shared" si="6"/>
        <v>346500</v>
      </c>
      <c r="H30" s="1">
        <f t="shared" si="0"/>
        <v>808500</v>
      </c>
      <c r="I30" s="1">
        <f t="shared" si="1"/>
        <v>1566500</v>
      </c>
      <c r="J30" s="49">
        <f t="shared" si="7"/>
        <v>1567000</v>
      </c>
      <c r="K30" s="6" t="s">
        <v>270</v>
      </c>
    </row>
    <row r="31" spans="1:11">
      <c r="A31" s="15">
        <v>702710</v>
      </c>
      <c r="B31" s="94" t="str">
        <f t="shared" si="2"/>
        <v>سي تي اسكن گوش داخلي- يك جهت و  بدون تزريق  اسپیرال</v>
      </c>
      <c r="C31" s="25">
        <v>4.5999999999999996</v>
      </c>
      <c r="D31" s="1">
        <f t="shared" si="3"/>
        <v>425039.99999999994</v>
      </c>
      <c r="E31" s="1">
        <f t="shared" si="4"/>
        <v>873999.99999999988</v>
      </c>
      <c r="F31" s="1">
        <f t="shared" si="5"/>
        <v>448959.99999999994</v>
      </c>
      <c r="G31" s="1">
        <f t="shared" si="6"/>
        <v>127511.99999999997</v>
      </c>
      <c r="H31" s="1">
        <f t="shared" si="0"/>
        <v>297527.99999999994</v>
      </c>
      <c r="I31" s="1">
        <f t="shared" si="1"/>
        <v>576471.99999999988</v>
      </c>
      <c r="J31" s="49">
        <f t="shared" si="7"/>
        <v>576000</v>
      </c>
      <c r="K31" s="6" t="s">
        <v>369</v>
      </c>
    </row>
    <row r="32" spans="1:11">
      <c r="A32" s="15">
        <v>702715</v>
      </c>
      <c r="B32" s="94" t="str">
        <f t="shared" si="2"/>
        <v>سي تي اسكن گوش- يك جهت و با تزريق اسپیرال</v>
      </c>
      <c r="C32" s="25">
        <v>4.93</v>
      </c>
      <c r="D32" s="1">
        <f t="shared" si="3"/>
        <v>455532</v>
      </c>
      <c r="E32" s="1">
        <f t="shared" si="4"/>
        <v>936700</v>
      </c>
      <c r="F32" s="1">
        <f t="shared" si="5"/>
        <v>481168</v>
      </c>
      <c r="G32" s="1">
        <f t="shared" si="6"/>
        <v>136659.6</v>
      </c>
      <c r="H32" s="1">
        <f t="shared" si="0"/>
        <v>318872.39999999997</v>
      </c>
      <c r="I32" s="1">
        <f t="shared" si="1"/>
        <v>617827.6</v>
      </c>
      <c r="J32" s="49">
        <f t="shared" si="7"/>
        <v>618000</v>
      </c>
      <c r="K32" s="6" t="s">
        <v>179</v>
      </c>
    </row>
    <row r="33" spans="1:11" ht="20.25" customHeight="1">
      <c r="A33" s="15">
        <v>702720</v>
      </c>
      <c r="B33" s="94" t="str">
        <f t="shared" si="2"/>
        <v>سي تي اسكن گوش- يك جهت با و بدون تزريق اسپیرال</v>
      </c>
      <c r="C33" s="25">
        <v>7.39</v>
      </c>
      <c r="D33" s="1">
        <f t="shared" si="3"/>
        <v>682836</v>
      </c>
      <c r="E33" s="1">
        <f t="shared" si="4"/>
        <v>1404100</v>
      </c>
      <c r="F33" s="1">
        <f t="shared" si="5"/>
        <v>721264</v>
      </c>
      <c r="G33" s="1">
        <f t="shared" si="6"/>
        <v>204850.8</v>
      </c>
      <c r="H33" s="1">
        <f t="shared" si="0"/>
        <v>477985.19999999995</v>
      </c>
      <c r="I33" s="1">
        <f t="shared" si="1"/>
        <v>926114.8</v>
      </c>
      <c r="J33" s="49">
        <f t="shared" si="7"/>
        <v>926000</v>
      </c>
      <c r="K33" s="6" t="s">
        <v>180</v>
      </c>
    </row>
    <row r="34" spans="1:11">
      <c r="A34" s="15">
        <v>702725</v>
      </c>
      <c r="B34" s="94" t="str">
        <f t="shared" si="2"/>
        <v>سي تي اسكن گوش داخلي كورونال و آگزيال (استخوان پتروس) اسپیرال</v>
      </c>
      <c r="C34" s="25">
        <v>7.66</v>
      </c>
      <c r="D34" s="1">
        <f t="shared" si="3"/>
        <v>707784</v>
      </c>
      <c r="E34" s="1">
        <f t="shared" si="4"/>
        <v>1455400</v>
      </c>
      <c r="F34" s="1">
        <f t="shared" si="5"/>
        <v>747616</v>
      </c>
      <c r="G34" s="1">
        <f t="shared" si="6"/>
        <v>212335.19999999998</v>
      </c>
      <c r="H34" s="1">
        <f t="shared" si="0"/>
        <v>495448.8</v>
      </c>
      <c r="I34" s="1">
        <f t="shared" si="1"/>
        <v>959951.2</v>
      </c>
      <c r="J34" s="49">
        <f t="shared" si="7"/>
        <v>960000</v>
      </c>
      <c r="K34" s="6" t="s">
        <v>181</v>
      </c>
    </row>
    <row r="35" spans="1:11">
      <c r="A35" s="15">
        <v>702730</v>
      </c>
      <c r="B35" s="94" t="str">
        <f t="shared" si="2"/>
        <v>سي تي اسكن گوش داخلي پوستريورفوسا (در دو جهت) اسپیرال</v>
      </c>
      <c r="C35" s="25">
        <v>7.66</v>
      </c>
      <c r="D35" s="1">
        <f t="shared" si="3"/>
        <v>707784</v>
      </c>
      <c r="E35" s="1">
        <f t="shared" si="4"/>
        <v>1455400</v>
      </c>
      <c r="F35" s="1">
        <f t="shared" si="5"/>
        <v>747616</v>
      </c>
      <c r="G35" s="1">
        <f t="shared" si="6"/>
        <v>212335.19999999998</v>
      </c>
      <c r="H35" s="1">
        <f t="shared" ref="H35:H66" si="8">D35*0.7</f>
        <v>495448.8</v>
      </c>
      <c r="I35" s="1">
        <f t="shared" ref="I35:I66" si="9">G35+F35</f>
        <v>959951.2</v>
      </c>
      <c r="J35" s="49">
        <f t="shared" si="7"/>
        <v>960000</v>
      </c>
      <c r="K35" s="6" t="s">
        <v>182</v>
      </c>
    </row>
    <row r="36" spans="1:11" ht="20.25" customHeight="1">
      <c r="A36" s="15">
        <v>702735</v>
      </c>
      <c r="B36" s="94" t="str">
        <f t="shared" si="2"/>
        <v>سي تي اسكن گوش- دو جهت با تزريق اسپیرال</v>
      </c>
      <c r="C36" s="25">
        <v>8.5</v>
      </c>
      <c r="D36" s="1">
        <f t="shared" si="3"/>
        <v>785400</v>
      </c>
      <c r="E36" s="1">
        <f t="shared" si="4"/>
        <v>1615000</v>
      </c>
      <c r="F36" s="1">
        <f t="shared" si="5"/>
        <v>829600</v>
      </c>
      <c r="G36" s="1">
        <f t="shared" si="6"/>
        <v>235620</v>
      </c>
      <c r="H36" s="1">
        <f t="shared" si="8"/>
        <v>549780</v>
      </c>
      <c r="I36" s="1">
        <f t="shared" si="9"/>
        <v>1065220</v>
      </c>
      <c r="J36" s="49">
        <f t="shared" si="7"/>
        <v>1065000</v>
      </c>
      <c r="K36" s="6" t="s">
        <v>183</v>
      </c>
    </row>
    <row r="37" spans="1:11">
      <c r="A37" s="15">
        <v>702740</v>
      </c>
      <c r="B37" s="94" t="str">
        <f t="shared" si="2"/>
        <v>سي تي اسكن گوش- دو جهت با و بدون تزريق اسپیرال</v>
      </c>
      <c r="C37" s="25">
        <v>11.64</v>
      </c>
      <c r="D37" s="1">
        <f t="shared" si="3"/>
        <v>1075536</v>
      </c>
      <c r="E37" s="1">
        <f t="shared" si="4"/>
        <v>2211600</v>
      </c>
      <c r="F37" s="1">
        <f t="shared" si="5"/>
        <v>1136064</v>
      </c>
      <c r="G37" s="1">
        <f t="shared" si="6"/>
        <v>322660.8</v>
      </c>
      <c r="H37" s="1">
        <f t="shared" si="8"/>
        <v>752875.2</v>
      </c>
      <c r="I37" s="1">
        <f t="shared" si="9"/>
        <v>1458724.8</v>
      </c>
      <c r="J37" s="49">
        <f t="shared" si="7"/>
        <v>1459000</v>
      </c>
      <c r="K37" s="6" t="s">
        <v>184</v>
      </c>
    </row>
    <row r="38" spans="1:11">
      <c r="A38" s="15">
        <v>702745</v>
      </c>
      <c r="B38" s="94" t="str">
        <f t="shared" si="2"/>
        <v>سيسترنوگرافي مغز- با تزريق اينتراتكال و در يك جهت اسپیرال</v>
      </c>
      <c r="C38" s="25">
        <v>6.9</v>
      </c>
      <c r="D38" s="1">
        <f t="shared" si="3"/>
        <v>637560</v>
      </c>
      <c r="E38" s="1">
        <f t="shared" si="4"/>
        <v>1311000</v>
      </c>
      <c r="F38" s="1">
        <f t="shared" si="5"/>
        <v>673440</v>
      </c>
      <c r="G38" s="1">
        <f t="shared" si="6"/>
        <v>191268</v>
      </c>
      <c r="H38" s="1">
        <f t="shared" si="8"/>
        <v>446292</v>
      </c>
      <c r="I38" s="1">
        <f t="shared" si="9"/>
        <v>864708</v>
      </c>
      <c r="J38" s="49">
        <f t="shared" si="7"/>
        <v>865000</v>
      </c>
      <c r="K38" s="6" t="s">
        <v>185</v>
      </c>
    </row>
    <row r="39" spans="1:11" ht="20.25" customHeight="1">
      <c r="A39" s="15">
        <v>702750</v>
      </c>
      <c r="B39" s="94" t="str">
        <f t="shared" si="2"/>
        <v>سيسترنوگرافي مغز- با تزريق اينتراتكال و در دو جهت اسپیرال</v>
      </c>
      <c r="C39" s="25">
        <v>8.9</v>
      </c>
      <c r="D39" s="1">
        <f t="shared" si="3"/>
        <v>822360</v>
      </c>
      <c r="E39" s="1">
        <f t="shared" si="4"/>
        <v>1691000</v>
      </c>
      <c r="F39" s="1">
        <f t="shared" si="5"/>
        <v>868640</v>
      </c>
      <c r="G39" s="1">
        <f t="shared" si="6"/>
        <v>246708</v>
      </c>
      <c r="H39" s="1">
        <f t="shared" si="8"/>
        <v>575652</v>
      </c>
      <c r="I39" s="1">
        <f t="shared" si="9"/>
        <v>1115348</v>
      </c>
      <c r="J39" s="49">
        <f t="shared" si="7"/>
        <v>1115000</v>
      </c>
      <c r="K39" s="6" t="s">
        <v>186</v>
      </c>
    </row>
    <row r="40" spans="1:11">
      <c r="A40" s="15">
        <v>702755</v>
      </c>
      <c r="B40" s="94" t="str">
        <f t="shared" si="2"/>
        <v>گازمه آتوسيسترنوگرافي- دو طرفه براي گوش داخلي اسپیرال</v>
      </c>
      <c r="C40" s="25">
        <v>7.37</v>
      </c>
      <c r="D40" s="1">
        <f t="shared" si="3"/>
        <v>680988</v>
      </c>
      <c r="E40" s="1">
        <f t="shared" si="4"/>
        <v>1400300</v>
      </c>
      <c r="F40" s="1">
        <f t="shared" si="5"/>
        <v>719312</v>
      </c>
      <c r="G40" s="1">
        <f t="shared" si="6"/>
        <v>204296.4</v>
      </c>
      <c r="H40" s="1">
        <f t="shared" si="8"/>
        <v>476691.6</v>
      </c>
      <c r="I40" s="1">
        <f t="shared" si="9"/>
        <v>923608.4</v>
      </c>
      <c r="J40" s="49">
        <f t="shared" si="7"/>
        <v>924000</v>
      </c>
      <c r="K40" s="6" t="s">
        <v>187</v>
      </c>
    </row>
    <row r="41" spans="1:11" ht="37.5" customHeight="1">
      <c r="A41" s="15">
        <v>702760</v>
      </c>
      <c r="B41" s="94" t="str">
        <f t="shared" si="2"/>
        <v>سي تي اسكن فك پايين يا بالا براي ايمپلانت دندان، اگزيال با بازسازي ساجيتال و كرونال اسپیرال</v>
      </c>
      <c r="C41" s="25">
        <v>9.1999999999999993</v>
      </c>
      <c r="D41" s="1">
        <f t="shared" si="3"/>
        <v>850079.99999999988</v>
      </c>
      <c r="E41" s="1">
        <f t="shared" si="4"/>
        <v>1747999.9999999998</v>
      </c>
      <c r="F41" s="1">
        <f t="shared" si="5"/>
        <v>897919.99999999988</v>
      </c>
      <c r="G41" s="1">
        <f t="shared" si="6"/>
        <v>255023.99999999994</v>
      </c>
      <c r="H41" s="1">
        <f t="shared" si="8"/>
        <v>595055.99999999988</v>
      </c>
      <c r="I41" s="1">
        <f t="shared" si="9"/>
        <v>1152943.9999999998</v>
      </c>
      <c r="J41" s="49">
        <f t="shared" si="7"/>
        <v>1153000</v>
      </c>
      <c r="K41" s="6" t="s">
        <v>188</v>
      </c>
    </row>
    <row r="42" spans="1:11">
      <c r="A42" s="15">
        <v>702765</v>
      </c>
      <c r="B42" s="94" t="str">
        <f t="shared" si="2"/>
        <v>سي تي اسكن سري كامل TMJ اگزيال و كرونال و ساجيتال اسپیرال</v>
      </c>
      <c r="C42" s="25">
        <v>10.88</v>
      </c>
      <c r="D42" s="1">
        <f t="shared" si="3"/>
        <v>1005312.0000000001</v>
      </c>
      <c r="E42" s="1">
        <f t="shared" si="4"/>
        <v>2067200.0000000002</v>
      </c>
      <c r="F42" s="1">
        <f t="shared" si="5"/>
        <v>1061888</v>
      </c>
      <c r="G42" s="1">
        <f t="shared" si="6"/>
        <v>301593.60000000003</v>
      </c>
      <c r="H42" s="1">
        <f t="shared" si="8"/>
        <v>703718.40000000002</v>
      </c>
      <c r="I42" s="1">
        <f t="shared" si="9"/>
        <v>1363481.6000000001</v>
      </c>
      <c r="J42" s="49">
        <f t="shared" si="7"/>
        <v>1363000</v>
      </c>
      <c r="K42" s="6" t="s">
        <v>227</v>
      </c>
    </row>
    <row r="43" spans="1:11">
      <c r="A43" s="15">
        <v>702770</v>
      </c>
      <c r="B43" s="94" t="str">
        <f t="shared" si="2"/>
        <v>سي تي اسكن سري گوش براي پيوند كوكلئه با فيلمهاي زوم اسپیرال</v>
      </c>
      <c r="C43" s="25">
        <v>8.4</v>
      </c>
      <c r="D43" s="1">
        <f t="shared" si="3"/>
        <v>776160</v>
      </c>
      <c r="E43" s="1">
        <f t="shared" si="4"/>
        <v>1596000</v>
      </c>
      <c r="F43" s="1">
        <f t="shared" si="5"/>
        <v>819840</v>
      </c>
      <c r="G43" s="1">
        <f t="shared" si="6"/>
        <v>232848</v>
      </c>
      <c r="H43" s="1">
        <f t="shared" si="8"/>
        <v>543312</v>
      </c>
      <c r="I43" s="1">
        <f t="shared" si="9"/>
        <v>1052688</v>
      </c>
      <c r="J43" s="49">
        <f t="shared" si="7"/>
        <v>1053000</v>
      </c>
      <c r="K43" s="6" t="s">
        <v>189</v>
      </c>
    </row>
    <row r="44" spans="1:11" ht="20.25" customHeight="1">
      <c r="A44" s="15">
        <v>702775</v>
      </c>
      <c r="B44" s="94" t="str">
        <f t="shared" si="2"/>
        <v>سي تي اسكن گردن- بدون تزريق اسپیرال</v>
      </c>
      <c r="C44" s="25">
        <v>6.29</v>
      </c>
      <c r="D44" s="1">
        <f t="shared" si="3"/>
        <v>581196</v>
      </c>
      <c r="E44" s="1">
        <f t="shared" si="4"/>
        <v>1195100</v>
      </c>
      <c r="F44" s="1">
        <f t="shared" si="5"/>
        <v>613904</v>
      </c>
      <c r="G44" s="1">
        <f t="shared" si="6"/>
        <v>174358.8</v>
      </c>
      <c r="H44" s="1">
        <f t="shared" si="8"/>
        <v>406837.19999999995</v>
      </c>
      <c r="I44" s="1">
        <f t="shared" si="9"/>
        <v>788262.8</v>
      </c>
      <c r="J44" s="49">
        <f t="shared" si="7"/>
        <v>788000</v>
      </c>
      <c r="K44" s="6" t="s">
        <v>190</v>
      </c>
    </row>
    <row r="45" spans="1:11">
      <c r="A45" s="15">
        <v>702780</v>
      </c>
      <c r="B45" s="94" t="str">
        <f t="shared" si="2"/>
        <v>سي تي اسكن گردن- با تزريق اسپیرال</v>
      </c>
      <c r="C45" s="25">
        <v>6.91</v>
      </c>
      <c r="D45" s="1">
        <f t="shared" si="3"/>
        <v>638484</v>
      </c>
      <c r="E45" s="1">
        <f t="shared" si="4"/>
        <v>1312900</v>
      </c>
      <c r="F45" s="1">
        <f t="shared" si="5"/>
        <v>674416</v>
      </c>
      <c r="G45" s="1">
        <f t="shared" si="6"/>
        <v>191545.19999999998</v>
      </c>
      <c r="H45" s="1">
        <f t="shared" si="8"/>
        <v>446938.8</v>
      </c>
      <c r="I45" s="1">
        <f t="shared" si="9"/>
        <v>865961.2</v>
      </c>
      <c r="J45" s="49">
        <f t="shared" si="7"/>
        <v>866000</v>
      </c>
      <c r="K45" s="6" t="s">
        <v>191</v>
      </c>
    </row>
    <row r="46" spans="1:11">
      <c r="A46" s="15">
        <v>702785</v>
      </c>
      <c r="B46" s="94" t="str">
        <f t="shared" si="2"/>
        <v>سي تي اسكن گردن- با وبدون تزريق اسپیرال</v>
      </c>
      <c r="C46" s="25">
        <v>10.5</v>
      </c>
      <c r="D46" s="1">
        <f t="shared" si="3"/>
        <v>970200</v>
      </c>
      <c r="E46" s="1">
        <f t="shared" si="4"/>
        <v>1995000</v>
      </c>
      <c r="F46" s="1">
        <f t="shared" si="5"/>
        <v>1024800</v>
      </c>
      <c r="G46" s="1">
        <f t="shared" si="6"/>
        <v>291060</v>
      </c>
      <c r="H46" s="1">
        <f t="shared" si="8"/>
        <v>679140</v>
      </c>
      <c r="I46" s="1">
        <f t="shared" si="9"/>
        <v>1315860</v>
      </c>
      <c r="J46" s="49">
        <f t="shared" si="7"/>
        <v>1316000</v>
      </c>
      <c r="K46" s="6" t="s">
        <v>272</v>
      </c>
    </row>
    <row r="47" spans="1:11" ht="20.25" customHeight="1">
      <c r="A47" s="15">
        <v>702790</v>
      </c>
      <c r="B47" s="94" t="str">
        <f t="shared" si="2"/>
        <v>سي تي اسكن ديناميك گردن اسپیرال</v>
      </c>
      <c r="C47" s="25">
        <v>6.91</v>
      </c>
      <c r="D47" s="1">
        <f t="shared" si="3"/>
        <v>638484</v>
      </c>
      <c r="E47" s="1">
        <f t="shared" si="4"/>
        <v>1312900</v>
      </c>
      <c r="F47" s="1">
        <f t="shared" si="5"/>
        <v>674416</v>
      </c>
      <c r="G47" s="1">
        <f t="shared" si="6"/>
        <v>191545.19999999998</v>
      </c>
      <c r="H47" s="1">
        <f t="shared" si="8"/>
        <v>446938.8</v>
      </c>
      <c r="I47" s="1">
        <f t="shared" si="9"/>
        <v>865961.2</v>
      </c>
      <c r="J47" s="49">
        <f t="shared" si="7"/>
        <v>866000</v>
      </c>
      <c r="K47" s="6" t="s">
        <v>192</v>
      </c>
    </row>
    <row r="48" spans="1:11">
      <c r="A48" s="15">
        <v>702795</v>
      </c>
      <c r="B48" s="94" t="str">
        <f t="shared" si="2"/>
        <v>سي تي اسكن حنجره- يك جهت 2 ميليمتري و  بدون تزريق اسپیرال</v>
      </c>
      <c r="C48" s="25">
        <v>4.5999999999999996</v>
      </c>
      <c r="D48" s="1">
        <f t="shared" si="3"/>
        <v>425039.99999999994</v>
      </c>
      <c r="E48" s="1">
        <f t="shared" si="4"/>
        <v>873999.99999999988</v>
      </c>
      <c r="F48" s="1">
        <f t="shared" si="5"/>
        <v>448959.99999999994</v>
      </c>
      <c r="G48" s="1">
        <f t="shared" si="6"/>
        <v>127511.99999999997</v>
      </c>
      <c r="H48" s="1">
        <f t="shared" si="8"/>
        <v>297527.99999999994</v>
      </c>
      <c r="I48" s="1">
        <f t="shared" si="9"/>
        <v>576471.99999999988</v>
      </c>
      <c r="J48" s="49">
        <f t="shared" si="7"/>
        <v>576000</v>
      </c>
      <c r="K48" s="6" t="s">
        <v>193</v>
      </c>
    </row>
    <row r="49" spans="1:11">
      <c r="A49" s="15">
        <v>702800</v>
      </c>
      <c r="B49" s="94" t="str">
        <f t="shared" si="2"/>
        <v>سي تي اسكن حنجره - يك جهت 2 ميليمتري و  با تزريق اسپیرال</v>
      </c>
      <c r="C49" s="25">
        <v>5.0599999999999996</v>
      </c>
      <c r="D49" s="1">
        <f t="shared" si="3"/>
        <v>467543.99999999994</v>
      </c>
      <c r="E49" s="1">
        <f t="shared" si="4"/>
        <v>961399.99999999988</v>
      </c>
      <c r="F49" s="1">
        <f t="shared" si="5"/>
        <v>493855.99999999994</v>
      </c>
      <c r="G49" s="1">
        <f t="shared" si="6"/>
        <v>140263.19999999998</v>
      </c>
      <c r="H49" s="1">
        <f t="shared" si="8"/>
        <v>327280.79999999993</v>
      </c>
      <c r="I49" s="1">
        <f t="shared" si="9"/>
        <v>634119.19999999995</v>
      </c>
      <c r="J49" s="49">
        <f t="shared" si="7"/>
        <v>634000</v>
      </c>
      <c r="K49" s="6" t="s">
        <v>194</v>
      </c>
    </row>
    <row r="50" spans="1:11" ht="20.25" customHeight="1">
      <c r="A50" s="15">
        <v>702805</v>
      </c>
      <c r="B50" s="94" t="str">
        <f t="shared" si="2"/>
        <v>سي تي اسكن حنجره - يك جهت 2 ميليمتري و  با و بدون تزريق اسپیرال</v>
      </c>
      <c r="C50" s="25">
        <v>7.7</v>
      </c>
      <c r="D50" s="1">
        <f t="shared" si="3"/>
        <v>711480</v>
      </c>
      <c r="E50" s="1">
        <f t="shared" si="4"/>
        <v>1463000</v>
      </c>
      <c r="F50" s="1">
        <f t="shared" si="5"/>
        <v>751520</v>
      </c>
      <c r="G50" s="1">
        <f t="shared" si="6"/>
        <v>213444</v>
      </c>
      <c r="H50" s="1">
        <f t="shared" si="8"/>
        <v>498035.99999999994</v>
      </c>
      <c r="I50" s="1">
        <f t="shared" si="9"/>
        <v>964964</v>
      </c>
      <c r="J50" s="49">
        <f t="shared" si="7"/>
        <v>965000</v>
      </c>
      <c r="K50" s="6" t="s">
        <v>273</v>
      </c>
    </row>
    <row r="51" spans="1:11">
      <c r="A51" s="15">
        <v>702810</v>
      </c>
      <c r="B51" s="94" t="str">
        <f t="shared" si="2"/>
        <v>سي تي اسكن حنجره - دو جهت اسپیرال</v>
      </c>
      <c r="C51" s="25">
        <v>6.91</v>
      </c>
      <c r="D51" s="1">
        <f t="shared" si="3"/>
        <v>638484</v>
      </c>
      <c r="E51" s="1">
        <f t="shared" si="4"/>
        <v>1312900</v>
      </c>
      <c r="F51" s="1">
        <f t="shared" si="5"/>
        <v>674416</v>
      </c>
      <c r="G51" s="1">
        <f t="shared" si="6"/>
        <v>191545.19999999998</v>
      </c>
      <c r="H51" s="1">
        <f t="shared" si="8"/>
        <v>446938.8</v>
      </c>
      <c r="I51" s="1">
        <f t="shared" si="9"/>
        <v>865961.2</v>
      </c>
      <c r="J51" s="49">
        <f t="shared" si="7"/>
        <v>866000</v>
      </c>
      <c r="K51" s="6" t="s">
        <v>195</v>
      </c>
    </row>
    <row r="52" spans="1:11">
      <c r="A52" s="15">
        <v>702815</v>
      </c>
      <c r="B52" s="94" t="str">
        <f t="shared" si="2"/>
        <v>سي تي اسكن ريه و مدياستن- بدون تزريق اسپیرال</v>
      </c>
      <c r="C52" s="25">
        <v>6.34</v>
      </c>
      <c r="D52" s="1">
        <f t="shared" si="3"/>
        <v>585816</v>
      </c>
      <c r="E52" s="1">
        <f t="shared" si="4"/>
        <v>1204600</v>
      </c>
      <c r="F52" s="1">
        <f t="shared" si="5"/>
        <v>618784</v>
      </c>
      <c r="G52" s="1">
        <f t="shared" si="6"/>
        <v>175744.8</v>
      </c>
      <c r="H52" s="1">
        <f t="shared" si="8"/>
        <v>410071.19999999995</v>
      </c>
      <c r="I52" s="1">
        <f t="shared" si="9"/>
        <v>794528.8</v>
      </c>
      <c r="J52" s="49">
        <f t="shared" si="7"/>
        <v>795000</v>
      </c>
      <c r="K52" s="6" t="s">
        <v>196</v>
      </c>
    </row>
    <row r="53" spans="1:11" ht="20.25" customHeight="1">
      <c r="A53" s="15">
        <v>702820</v>
      </c>
      <c r="B53" s="94" t="str">
        <f t="shared" si="2"/>
        <v>سي تي اسكن ريه و مدياستن- با تزريق اسپیرال</v>
      </c>
      <c r="C53" s="25">
        <v>6.91</v>
      </c>
      <c r="D53" s="1">
        <f t="shared" si="3"/>
        <v>638484</v>
      </c>
      <c r="E53" s="1">
        <f t="shared" si="4"/>
        <v>1312900</v>
      </c>
      <c r="F53" s="1">
        <f t="shared" si="5"/>
        <v>674416</v>
      </c>
      <c r="G53" s="1">
        <f t="shared" si="6"/>
        <v>191545.19999999998</v>
      </c>
      <c r="H53" s="1">
        <f t="shared" si="8"/>
        <v>446938.8</v>
      </c>
      <c r="I53" s="1">
        <f t="shared" si="9"/>
        <v>865961.2</v>
      </c>
      <c r="J53" s="49">
        <f t="shared" si="7"/>
        <v>866000</v>
      </c>
      <c r="K53" s="6" t="s">
        <v>197</v>
      </c>
    </row>
    <row r="54" spans="1:11">
      <c r="A54" s="15">
        <v>702825</v>
      </c>
      <c r="B54" s="94" t="str">
        <f t="shared" si="2"/>
        <v>سي تي اسكن ريه و مدياستن- با  وبدون تزريق اسپیرال</v>
      </c>
      <c r="C54" s="25">
        <v>10.59</v>
      </c>
      <c r="D54" s="1">
        <f t="shared" si="3"/>
        <v>978516</v>
      </c>
      <c r="E54" s="1">
        <f t="shared" si="4"/>
        <v>2012100</v>
      </c>
      <c r="F54" s="1">
        <f t="shared" si="5"/>
        <v>1033584</v>
      </c>
      <c r="G54" s="1">
        <f t="shared" si="6"/>
        <v>293554.8</v>
      </c>
      <c r="H54" s="1">
        <f t="shared" si="8"/>
        <v>684961.2</v>
      </c>
      <c r="I54" s="1">
        <f t="shared" si="9"/>
        <v>1327138.8</v>
      </c>
      <c r="J54" s="49">
        <f t="shared" si="7"/>
        <v>1327000</v>
      </c>
      <c r="K54" s="6" t="s">
        <v>274</v>
      </c>
    </row>
    <row r="55" spans="1:11">
      <c r="A55" s="15">
        <v>702835</v>
      </c>
      <c r="B55" s="94" t="str">
        <f t="shared" si="2"/>
        <v>سي تي اسكن مدياستن يا ريه- با تزريق ديناميك اسپیرال</v>
      </c>
      <c r="C55" s="25">
        <v>7.5</v>
      </c>
      <c r="D55" s="1">
        <f t="shared" si="3"/>
        <v>693000</v>
      </c>
      <c r="E55" s="1">
        <f t="shared" si="4"/>
        <v>1425000</v>
      </c>
      <c r="F55" s="1">
        <f t="shared" si="5"/>
        <v>732000</v>
      </c>
      <c r="G55" s="1">
        <f t="shared" si="6"/>
        <v>207900</v>
      </c>
      <c r="H55" s="1">
        <f t="shared" si="8"/>
        <v>485099.99999999994</v>
      </c>
      <c r="I55" s="1">
        <f t="shared" si="9"/>
        <v>939900</v>
      </c>
      <c r="J55" s="49">
        <f t="shared" si="7"/>
        <v>940000</v>
      </c>
      <c r="K55" s="6" t="s">
        <v>198</v>
      </c>
    </row>
    <row r="56" spans="1:11" ht="37.5" customHeight="1">
      <c r="A56" s="15">
        <v>702840</v>
      </c>
      <c r="B56" s="94" t="str">
        <f t="shared" si="2"/>
        <v>سي تي اسـكن باقـدرت تفكيـك بالا (HRCT )  يا سي تي اسكن با قدرت تفكيـك فوق العاده (UHRCT)-بدون تزريق اسپیرال</v>
      </c>
      <c r="C56" s="25">
        <v>7.61</v>
      </c>
      <c r="D56" s="1">
        <f t="shared" si="3"/>
        <v>703164</v>
      </c>
      <c r="E56" s="1">
        <f t="shared" si="4"/>
        <v>1445900</v>
      </c>
      <c r="F56" s="1">
        <f t="shared" si="5"/>
        <v>742736</v>
      </c>
      <c r="G56" s="1">
        <f t="shared" si="6"/>
        <v>210949.19999999998</v>
      </c>
      <c r="H56" s="1">
        <f t="shared" si="8"/>
        <v>492214.8</v>
      </c>
      <c r="I56" s="1">
        <f t="shared" si="9"/>
        <v>953685.2</v>
      </c>
      <c r="J56" s="49">
        <f t="shared" si="7"/>
        <v>954000</v>
      </c>
      <c r="K56" s="6" t="s">
        <v>275</v>
      </c>
    </row>
    <row r="57" spans="1:11" ht="30">
      <c r="A57" s="15">
        <v>702845</v>
      </c>
      <c r="B57" s="94" t="str">
        <f t="shared" si="2"/>
        <v>سي تي اسـكن باقـدرت تفكيـك بالا(HRCT) يا سي تي اسكن با قدرت تفكيـك فوق العاده (UHRCT)-  با تزريق اسپیرال</v>
      </c>
      <c r="C57" s="25">
        <v>8.98</v>
      </c>
      <c r="D57" s="1">
        <f t="shared" si="3"/>
        <v>829752</v>
      </c>
      <c r="E57" s="1">
        <f t="shared" si="4"/>
        <v>1706200</v>
      </c>
      <c r="F57" s="1">
        <f t="shared" si="5"/>
        <v>876448</v>
      </c>
      <c r="G57" s="1">
        <f t="shared" si="6"/>
        <v>248925.59999999998</v>
      </c>
      <c r="H57" s="1">
        <f t="shared" si="8"/>
        <v>580826.39999999991</v>
      </c>
      <c r="I57" s="1">
        <f t="shared" si="9"/>
        <v>1125373.6000000001</v>
      </c>
      <c r="J57" s="49">
        <f t="shared" si="7"/>
        <v>1125000</v>
      </c>
      <c r="K57" s="6" t="s">
        <v>276</v>
      </c>
    </row>
    <row r="58" spans="1:11" ht="30">
      <c r="A58" s="15">
        <v>702850</v>
      </c>
      <c r="B58" s="94" t="str">
        <f t="shared" si="2"/>
        <v>سي تي اسـكن باقـدرت تفكيـك بالا(HRCT) يا سي تي اسكن با قدرت تفكيـك فوق العاده (UHRCT)-  باو بدون تزريق اسپیرال</v>
      </c>
      <c r="C58" s="25">
        <v>13.27</v>
      </c>
      <c r="D58" s="1">
        <f t="shared" si="3"/>
        <v>1226148</v>
      </c>
      <c r="E58" s="1">
        <f t="shared" si="4"/>
        <v>2521300</v>
      </c>
      <c r="F58" s="1">
        <f t="shared" si="5"/>
        <v>1295152</v>
      </c>
      <c r="G58" s="1">
        <f t="shared" si="6"/>
        <v>367844.39999999997</v>
      </c>
      <c r="H58" s="1">
        <f t="shared" si="8"/>
        <v>858303.6</v>
      </c>
      <c r="I58" s="1">
        <f t="shared" si="9"/>
        <v>1662996.4</v>
      </c>
      <c r="J58" s="49">
        <f t="shared" si="7"/>
        <v>1663000</v>
      </c>
      <c r="K58" s="6" t="s">
        <v>277</v>
      </c>
    </row>
    <row r="59" spans="1:11" ht="21.75" customHeight="1">
      <c r="A59" s="15">
        <v>702855</v>
      </c>
      <c r="B59" s="94" t="str">
        <f t="shared" si="2"/>
        <v>سي تي اسكن شكم- با تزريق اسپیرال</v>
      </c>
      <c r="C59" s="25">
        <v>7.66</v>
      </c>
      <c r="D59" s="1">
        <f t="shared" si="3"/>
        <v>707784</v>
      </c>
      <c r="E59" s="1">
        <f t="shared" si="4"/>
        <v>1455400</v>
      </c>
      <c r="F59" s="1">
        <f t="shared" si="5"/>
        <v>747616</v>
      </c>
      <c r="G59" s="1">
        <f t="shared" si="6"/>
        <v>212335.19999999998</v>
      </c>
      <c r="H59" s="1">
        <f t="shared" si="8"/>
        <v>495448.8</v>
      </c>
      <c r="I59" s="1">
        <f t="shared" si="9"/>
        <v>959951.2</v>
      </c>
      <c r="J59" s="49">
        <f t="shared" si="7"/>
        <v>960000</v>
      </c>
      <c r="K59" s="6" t="s">
        <v>200</v>
      </c>
    </row>
    <row r="60" spans="1:11">
      <c r="A60" s="15">
        <v>702860</v>
      </c>
      <c r="B60" s="94" t="str">
        <f t="shared" si="2"/>
        <v>سي تي اسكن شكم- بدون تزريق اسپیرال</v>
      </c>
      <c r="C60" s="25">
        <v>7.37</v>
      </c>
      <c r="D60" s="1">
        <f t="shared" si="3"/>
        <v>680988</v>
      </c>
      <c r="E60" s="1">
        <f t="shared" si="4"/>
        <v>1400300</v>
      </c>
      <c r="F60" s="1">
        <f t="shared" si="5"/>
        <v>719312</v>
      </c>
      <c r="G60" s="1">
        <f t="shared" si="6"/>
        <v>204296.4</v>
      </c>
      <c r="H60" s="1">
        <f t="shared" si="8"/>
        <v>476691.6</v>
      </c>
      <c r="I60" s="1">
        <f t="shared" si="9"/>
        <v>923608.4</v>
      </c>
      <c r="J60" s="49">
        <f t="shared" si="7"/>
        <v>924000</v>
      </c>
      <c r="K60" s="6" t="s">
        <v>201</v>
      </c>
    </row>
    <row r="61" spans="1:11" ht="20.25" customHeight="1">
      <c r="A61" s="15">
        <v>702865</v>
      </c>
      <c r="B61" s="94" t="str">
        <f t="shared" si="2"/>
        <v>سي تي اسكن شكم- با  وبدون تزريق اسپیرال</v>
      </c>
      <c r="C61" s="25">
        <v>12.02</v>
      </c>
      <c r="D61" s="1">
        <f t="shared" si="3"/>
        <v>1110648</v>
      </c>
      <c r="E61" s="1">
        <f t="shared" si="4"/>
        <v>2283800</v>
      </c>
      <c r="F61" s="1">
        <f t="shared" si="5"/>
        <v>1173152</v>
      </c>
      <c r="G61" s="1">
        <f t="shared" si="6"/>
        <v>333194.39999999997</v>
      </c>
      <c r="H61" s="1">
        <f t="shared" si="8"/>
        <v>777453.6</v>
      </c>
      <c r="I61" s="1">
        <f t="shared" si="9"/>
        <v>1506346.4</v>
      </c>
      <c r="J61" s="49">
        <f t="shared" si="7"/>
        <v>1506000</v>
      </c>
      <c r="K61" s="6" t="s">
        <v>364</v>
      </c>
    </row>
    <row r="62" spans="1:11">
      <c r="A62" s="15">
        <v>702870</v>
      </c>
      <c r="B62" s="94" t="str">
        <f t="shared" si="2"/>
        <v>سي تي اسكن شكم و لگن- بدون تزريق اسپیرال</v>
      </c>
      <c r="C62" s="25">
        <v>10.73</v>
      </c>
      <c r="D62" s="1">
        <f t="shared" si="3"/>
        <v>991452</v>
      </c>
      <c r="E62" s="1">
        <f t="shared" si="4"/>
        <v>2038700</v>
      </c>
      <c r="F62" s="1">
        <f t="shared" si="5"/>
        <v>1047248</v>
      </c>
      <c r="G62" s="1">
        <f t="shared" si="6"/>
        <v>297435.59999999998</v>
      </c>
      <c r="H62" s="1">
        <f t="shared" si="8"/>
        <v>694016.39999999991</v>
      </c>
      <c r="I62" s="1">
        <f t="shared" si="9"/>
        <v>1344683.6</v>
      </c>
      <c r="J62" s="49">
        <f t="shared" si="7"/>
        <v>1345000</v>
      </c>
      <c r="K62" s="6" t="s">
        <v>202</v>
      </c>
    </row>
    <row r="63" spans="1:11">
      <c r="A63" s="15">
        <v>702875</v>
      </c>
      <c r="B63" s="94" t="str">
        <f t="shared" si="2"/>
        <v>سي تي اسكن شكم و لگن- با تزريق اسپیرال</v>
      </c>
      <c r="C63" s="25">
        <v>11.35</v>
      </c>
      <c r="D63" s="1">
        <f t="shared" si="3"/>
        <v>1048740</v>
      </c>
      <c r="E63" s="1">
        <f t="shared" si="4"/>
        <v>2156500</v>
      </c>
      <c r="F63" s="1">
        <f t="shared" si="5"/>
        <v>1107760</v>
      </c>
      <c r="G63" s="1">
        <f t="shared" si="6"/>
        <v>314622</v>
      </c>
      <c r="H63" s="1">
        <f t="shared" si="8"/>
        <v>734118</v>
      </c>
      <c r="I63" s="1">
        <f t="shared" si="9"/>
        <v>1422382</v>
      </c>
      <c r="J63" s="49">
        <f t="shared" si="7"/>
        <v>1422000</v>
      </c>
      <c r="K63" s="6" t="s">
        <v>203</v>
      </c>
    </row>
    <row r="64" spans="1:11" ht="20.25" customHeight="1">
      <c r="A64" s="15">
        <v>702880</v>
      </c>
      <c r="B64" s="94" t="str">
        <f t="shared" si="2"/>
        <v>سي تي اسكن شكم و لگن- با وبدون تزريق اسپیرال</v>
      </c>
      <c r="C64" s="25">
        <v>17.649999999999999</v>
      </c>
      <c r="D64" s="1">
        <f t="shared" si="3"/>
        <v>1630859.9999999998</v>
      </c>
      <c r="E64" s="1">
        <f t="shared" si="4"/>
        <v>3353499.9999999995</v>
      </c>
      <c r="F64" s="1">
        <f t="shared" si="5"/>
        <v>1722639.9999999998</v>
      </c>
      <c r="G64" s="1">
        <f t="shared" si="6"/>
        <v>489257.99999999988</v>
      </c>
      <c r="H64" s="1">
        <f t="shared" si="8"/>
        <v>1141601.9999999998</v>
      </c>
      <c r="I64" s="1">
        <f t="shared" si="9"/>
        <v>2211897.9999999995</v>
      </c>
      <c r="J64" s="49">
        <f t="shared" si="7"/>
        <v>2212000</v>
      </c>
      <c r="K64" s="6" t="s">
        <v>370</v>
      </c>
    </row>
    <row r="65" spans="1:11">
      <c r="A65" s="15">
        <v>702885</v>
      </c>
      <c r="B65" s="94" t="str">
        <f t="shared" si="2"/>
        <v>سي تي اسكن لگن- بدون تزريق اسپیرال</v>
      </c>
      <c r="C65" s="25">
        <v>6.91</v>
      </c>
      <c r="D65" s="1">
        <f t="shared" si="3"/>
        <v>638484</v>
      </c>
      <c r="E65" s="1">
        <f t="shared" si="4"/>
        <v>1312900</v>
      </c>
      <c r="F65" s="1">
        <f t="shared" si="5"/>
        <v>674416</v>
      </c>
      <c r="G65" s="1">
        <f t="shared" si="6"/>
        <v>191545.19999999998</v>
      </c>
      <c r="H65" s="1">
        <f t="shared" si="8"/>
        <v>446938.8</v>
      </c>
      <c r="I65" s="1">
        <f t="shared" si="9"/>
        <v>865961.2</v>
      </c>
      <c r="J65" s="49">
        <f t="shared" si="7"/>
        <v>866000</v>
      </c>
      <c r="K65" s="6" t="s">
        <v>205</v>
      </c>
    </row>
    <row r="66" spans="1:11">
      <c r="A66" s="15">
        <v>702890</v>
      </c>
      <c r="B66" s="94" t="str">
        <f t="shared" si="2"/>
        <v>سي تي اسكن لگن- با تزريق اسپیرال</v>
      </c>
      <c r="C66" s="25">
        <v>7.36</v>
      </c>
      <c r="D66" s="1">
        <f t="shared" si="3"/>
        <v>680064</v>
      </c>
      <c r="E66" s="1">
        <f t="shared" si="4"/>
        <v>1398400</v>
      </c>
      <c r="F66" s="1">
        <f t="shared" ref="F66:F97" si="10">E66-D66</f>
        <v>718336</v>
      </c>
      <c r="G66" s="1">
        <f t="shared" ref="G66:G97" si="11">D66*0.3</f>
        <v>204019.19999999998</v>
      </c>
      <c r="H66" s="1">
        <f t="shared" si="8"/>
        <v>476044.79999999999</v>
      </c>
      <c r="I66" s="1">
        <f t="shared" si="9"/>
        <v>922355.19999999995</v>
      </c>
      <c r="J66" s="49">
        <f t="shared" ref="J66:J97" si="12">ROUND(I66,-3)</f>
        <v>922000</v>
      </c>
      <c r="K66" s="6" t="s">
        <v>204</v>
      </c>
    </row>
    <row r="67" spans="1:11" ht="20.25" customHeight="1">
      <c r="A67" s="15">
        <v>702895</v>
      </c>
      <c r="B67" s="94" t="str">
        <f t="shared" si="2"/>
        <v>سي تي اسكن لگن- با و بدون تزريق اسپیرال</v>
      </c>
      <c r="C67" s="25">
        <v>11.41</v>
      </c>
      <c r="D67" s="1">
        <f t="shared" si="3"/>
        <v>1054284</v>
      </c>
      <c r="E67" s="1">
        <f t="shared" si="4"/>
        <v>2167900</v>
      </c>
      <c r="F67" s="1">
        <f t="shared" si="10"/>
        <v>1113616</v>
      </c>
      <c r="G67" s="1">
        <f t="shared" si="11"/>
        <v>316285.2</v>
      </c>
      <c r="H67" s="1">
        <f t="shared" ref="H67:H97" si="13">D67*0.7</f>
        <v>737998.79999999993</v>
      </c>
      <c r="I67" s="1">
        <f t="shared" ref="I67:I97" si="14">G67+F67</f>
        <v>1429901.2</v>
      </c>
      <c r="J67" s="49">
        <f t="shared" si="12"/>
        <v>1430000</v>
      </c>
      <c r="K67" s="6" t="s">
        <v>279</v>
      </c>
    </row>
    <row r="68" spans="1:11" ht="30">
      <c r="A68" s="15">
        <v>702900</v>
      </c>
      <c r="B68" s="94" t="str">
        <f t="shared" ref="B68:B97" si="15" xml:space="preserve"> K68 &amp; " اسپیرال"</f>
        <v>بررسي 2 و 4 ميلي متري هر يك از اعضاء شكم -  با يا بدون تزريق- هر يك به تنهايي (پانكراس، كليه ها، طحال و غدد فوق كليوي) اسپیرال</v>
      </c>
      <c r="C68" s="25">
        <v>4.5999999999999996</v>
      </c>
      <c r="D68" s="1">
        <f t="shared" ref="D68:D97" si="16">C68*92400</f>
        <v>425039.99999999994</v>
      </c>
      <c r="E68" s="1">
        <f t="shared" ref="E68:E97" si="17">C68*190000</f>
        <v>873999.99999999988</v>
      </c>
      <c r="F68" s="1">
        <f t="shared" si="10"/>
        <v>448959.99999999994</v>
      </c>
      <c r="G68" s="1">
        <f t="shared" si="11"/>
        <v>127511.99999999997</v>
      </c>
      <c r="H68" s="1">
        <f t="shared" si="13"/>
        <v>297527.99999999994</v>
      </c>
      <c r="I68" s="1">
        <f t="shared" si="14"/>
        <v>576471.99999999988</v>
      </c>
      <c r="J68" s="49">
        <f t="shared" si="12"/>
        <v>576000</v>
      </c>
      <c r="K68" s="6" t="s">
        <v>206</v>
      </c>
    </row>
    <row r="69" spans="1:11">
      <c r="A69" s="15">
        <v>702905</v>
      </c>
      <c r="B69" s="94" t="str">
        <f t="shared" si="15"/>
        <v>سي تي اسكن لگن- بدون تزريق ماده حاجب يا لگن استخواني اسپیرال</v>
      </c>
      <c r="C69" s="25">
        <v>6.9</v>
      </c>
      <c r="D69" s="1">
        <f t="shared" si="16"/>
        <v>637560</v>
      </c>
      <c r="E69" s="1">
        <f t="shared" si="17"/>
        <v>1311000</v>
      </c>
      <c r="F69" s="1">
        <f t="shared" si="10"/>
        <v>673440</v>
      </c>
      <c r="G69" s="1">
        <f t="shared" si="11"/>
        <v>191268</v>
      </c>
      <c r="H69" s="1">
        <f t="shared" si="13"/>
        <v>446292</v>
      </c>
      <c r="I69" s="1">
        <f t="shared" si="14"/>
        <v>864708</v>
      </c>
      <c r="J69" s="49">
        <f t="shared" si="12"/>
        <v>865000</v>
      </c>
      <c r="K69" s="6" t="s">
        <v>207</v>
      </c>
    </row>
    <row r="70" spans="1:11" ht="37.5" customHeight="1">
      <c r="A70" s="15">
        <v>702915</v>
      </c>
      <c r="B70" s="94" t="str">
        <f t="shared" si="15"/>
        <v>بررسي 4 و 2 ميلي متري اعضاء انفرادي و اختصاصي شكم- با تزريق ديناميك (كبد) اسپیرال</v>
      </c>
      <c r="C70" s="25">
        <v>6.91</v>
      </c>
      <c r="D70" s="1">
        <f t="shared" si="16"/>
        <v>638484</v>
      </c>
      <c r="E70" s="1">
        <f t="shared" si="17"/>
        <v>1312900</v>
      </c>
      <c r="F70" s="1">
        <f t="shared" si="10"/>
        <v>674416</v>
      </c>
      <c r="G70" s="1">
        <f t="shared" si="11"/>
        <v>191545.19999999998</v>
      </c>
      <c r="H70" s="1">
        <f t="shared" si="13"/>
        <v>446938.8</v>
      </c>
      <c r="I70" s="1">
        <f t="shared" si="14"/>
        <v>865961.2</v>
      </c>
      <c r="J70" s="49">
        <f t="shared" si="12"/>
        <v>866000</v>
      </c>
      <c r="K70" s="6" t="s">
        <v>208</v>
      </c>
    </row>
    <row r="71" spans="1:11">
      <c r="A71" s="15">
        <v>702920</v>
      </c>
      <c r="B71" s="94" t="str">
        <f t="shared" si="15"/>
        <v>سي تي اسكن دو مهره يك ديسك- بدون تزريق اسپیرال</v>
      </c>
      <c r="C71" s="25">
        <v>7.5</v>
      </c>
      <c r="D71" s="1">
        <f t="shared" si="16"/>
        <v>693000</v>
      </c>
      <c r="E71" s="1">
        <f t="shared" si="17"/>
        <v>1425000</v>
      </c>
      <c r="F71" s="1">
        <f t="shared" si="10"/>
        <v>732000</v>
      </c>
      <c r="G71" s="1">
        <f t="shared" si="11"/>
        <v>207900</v>
      </c>
      <c r="H71" s="1">
        <f t="shared" si="13"/>
        <v>485099.99999999994</v>
      </c>
      <c r="I71" s="1">
        <f t="shared" si="14"/>
        <v>939900</v>
      </c>
      <c r="J71" s="49">
        <f t="shared" si="12"/>
        <v>940000</v>
      </c>
      <c r="K71" s="6" t="s">
        <v>210</v>
      </c>
    </row>
    <row r="72" spans="1:11">
      <c r="A72" s="15">
        <v>702925</v>
      </c>
      <c r="B72" s="94" t="str">
        <f t="shared" si="15"/>
        <v>سي تي اسكن فقرات توراسیک بدون تزريق اسپیرال</v>
      </c>
      <c r="C72" s="25">
        <v>7.5</v>
      </c>
      <c r="D72" s="1">
        <f t="shared" si="16"/>
        <v>693000</v>
      </c>
      <c r="E72" s="1">
        <f t="shared" si="17"/>
        <v>1425000</v>
      </c>
      <c r="F72" s="1">
        <f t="shared" si="10"/>
        <v>732000</v>
      </c>
      <c r="G72" s="1">
        <f t="shared" si="11"/>
        <v>207900</v>
      </c>
      <c r="H72" s="1">
        <f t="shared" si="13"/>
        <v>485099.99999999994</v>
      </c>
      <c r="I72" s="1">
        <f t="shared" si="14"/>
        <v>939900</v>
      </c>
      <c r="J72" s="49">
        <f t="shared" si="12"/>
        <v>940000</v>
      </c>
      <c r="K72" s="6" t="s">
        <v>371</v>
      </c>
    </row>
    <row r="73" spans="1:11" ht="22.5" customHeight="1">
      <c r="A73" s="15">
        <v>702930</v>
      </c>
      <c r="B73" s="94" t="str">
        <f t="shared" si="15"/>
        <v>سي تي اسكن دو مهره يك ديسك( ناحیه سرویکال)- بدون تزريق اسپیرال</v>
      </c>
      <c r="C73" s="25">
        <v>7.5</v>
      </c>
      <c r="D73" s="1">
        <f t="shared" si="16"/>
        <v>693000</v>
      </c>
      <c r="E73" s="1">
        <f t="shared" si="17"/>
        <v>1425000</v>
      </c>
      <c r="F73" s="1">
        <f t="shared" si="10"/>
        <v>732000</v>
      </c>
      <c r="G73" s="1">
        <f t="shared" si="11"/>
        <v>207900</v>
      </c>
      <c r="H73" s="1">
        <f t="shared" si="13"/>
        <v>485099.99999999994</v>
      </c>
      <c r="I73" s="1">
        <f t="shared" si="14"/>
        <v>939900</v>
      </c>
      <c r="J73" s="49">
        <f t="shared" si="12"/>
        <v>940000</v>
      </c>
      <c r="K73" s="6" t="s">
        <v>281</v>
      </c>
    </row>
    <row r="74" spans="1:11">
      <c r="A74" s="15">
        <v>702935</v>
      </c>
      <c r="B74" s="94" t="str">
        <f t="shared" si="15"/>
        <v>سي تي اسكن فقرات لومبار- بدون تزريق اسپیرال</v>
      </c>
      <c r="C74" s="25">
        <v>7.5</v>
      </c>
      <c r="D74" s="1">
        <f t="shared" si="16"/>
        <v>693000</v>
      </c>
      <c r="E74" s="1">
        <f t="shared" si="17"/>
        <v>1425000</v>
      </c>
      <c r="F74" s="1">
        <f t="shared" si="10"/>
        <v>732000</v>
      </c>
      <c r="G74" s="1">
        <f t="shared" si="11"/>
        <v>207900</v>
      </c>
      <c r="H74" s="1">
        <f t="shared" si="13"/>
        <v>485099.99999999994</v>
      </c>
      <c r="I74" s="1">
        <f t="shared" si="14"/>
        <v>939900</v>
      </c>
      <c r="J74" s="49">
        <f t="shared" si="12"/>
        <v>940000</v>
      </c>
      <c r="K74" s="6" t="s">
        <v>372</v>
      </c>
    </row>
    <row r="75" spans="1:11" ht="20.25" customHeight="1">
      <c r="A75" s="15">
        <v>702940</v>
      </c>
      <c r="B75" s="94" t="str">
        <f t="shared" si="15"/>
        <v>سي تي اسكن دو مهره يك ديسك- با تزريق اسپیرال</v>
      </c>
      <c r="C75" s="25">
        <v>9.5</v>
      </c>
      <c r="D75" s="1">
        <f t="shared" si="16"/>
        <v>877800</v>
      </c>
      <c r="E75" s="1">
        <f t="shared" si="17"/>
        <v>1805000</v>
      </c>
      <c r="F75" s="1">
        <f t="shared" si="10"/>
        <v>927200</v>
      </c>
      <c r="G75" s="1">
        <f t="shared" si="11"/>
        <v>263340</v>
      </c>
      <c r="H75" s="1">
        <f t="shared" si="13"/>
        <v>614460</v>
      </c>
      <c r="I75" s="1">
        <f t="shared" si="14"/>
        <v>1190540</v>
      </c>
      <c r="J75" s="49">
        <f t="shared" si="12"/>
        <v>1191000</v>
      </c>
      <c r="K75" s="6" t="s">
        <v>211</v>
      </c>
    </row>
    <row r="76" spans="1:11" ht="20.25" customHeight="1">
      <c r="A76" s="15">
        <v>702945</v>
      </c>
      <c r="B76" s="94" t="str">
        <f t="shared" si="15"/>
        <v>سي تي اسكن فقرات لومبار- باوبدون تزريق اسپیرال</v>
      </c>
      <c r="C76" s="25">
        <v>11.5</v>
      </c>
      <c r="D76" s="1">
        <f t="shared" si="16"/>
        <v>1062600</v>
      </c>
      <c r="E76" s="1">
        <f t="shared" si="17"/>
        <v>2185000</v>
      </c>
      <c r="F76" s="1">
        <f t="shared" si="10"/>
        <v>1122400</v>
      </c>
      <c r="G76" s="1">
        <f t="shared" si="11"/>
        <v>318780</v>
      </c>
      <c r="H76" s="1">
        <f t="shared" si="13"/>
        <v>743820</v>
      </c>
      <c r="I76" s="1">
        <f t="shared" si="14"/>
        <v>1441180</v>
      </c>
      <c r="J76" s="49">
        <f t="shared" si="12"/>
        <v>1441000</v>
      </c>
      <c r="K76" s="6" t="s">
        <v>373</v>
      </c>
    </row>
    <row r="77" spans="1:11" ht="30">
      <c r="A77" s="15">
        <v>702950</v>
      </c>
      <c r="B77" s="94" t="str">
        <f t="shared" si="15"/>
        <v>سي تي اسكن فضاي بين مهره اي (سري- گردني، پشتي، كمري)- هر كدام جداگانه اسپیرال</v>
      </c>
      <c r="C77" s="25">
        <v>9.5</v>
      </c>
      <c r="D77" s="1">
        <f t="shared" si="16"/>
        <v>877800</v>
      </c>
      <c r="E77" s="1">
        <f t="shared" si="17"/>
        <v>1805000</v>
      </c>
      <c r="F77" s="1">
        <f t="shared" si="10"/>
        <v>927200</v>
      </c>
      <c r="G77" s="1">
        <f t="shared" si="11"/>
        <v>263340</v>
      </c>
      <c r="H77" s="1">
        <f t="shared" si="13"/>
        <v>614460</v>
      </c>
      <c r="I77" s="1">
        <f t="shared" si="14"/>
        <v>1190540</v>
      </c>
      <c r="J77" s="49">
        <f t="shared" si="12"/>
        <v>1191000</v>
      </c>
      <c r="K77" s="6" t="s">
        <v>212</v>
      </c>
    </row>
    <row r="78" spans="1:11">
      <c r="A78" s="15">
        <v>702955</v>
      </c>
      <c r="B78" s="94" t="str">
        <f t="shared" si="15"/>
        <v>سي تي اسكن دو مهره يك ديسك( ناحیه توراسیک)-با تزريق اسپیرال</v>
      </c>
      <c r="C78" s="25">
        <v>9.5</v>
      </c>
      <c r="D78" s="1">
        <f t="shared" si="16"/>
        <v>877800</v>
      </c>
      <c r="E78" s="1">
        <f t="shared" si="17"/>
        <v>1805000</v>
      </c>
      <c r="F78" s="1">
        <f t="shared" si="10"/>
        <v>927200</v>
      </c>
      <c r="G78" s="1">
        <f t="shared" si="11"/>
        <v>263340</v>
      </c>
      <c r="H78" s="1">
        <f t="shared" si="13"/>
        <v>614460</v>
      </c>
      <c r="I78" s="1">
        <f t="shared" si="14"/>
        <v>1190540</v>
      </c>
      <c r="J78" s="49">
        <f t="shared" si="12"/>
        <v>1191000</v>
      </c>
      <c r="K78" s="6" t="s">
        <v>374</v>
      </c>
    </row>
    <row r="79" spans="1:11">
      <c r="A79" s="15">
        <v>702960</v>
      </c>
      <c r="B79" s="94" t="str">
        <f t="shared" si="15"/>
        <v>سي تي اسكن دو مهره يك ديسك( ناحیه سرویکال)- با تزريق اسپیرال</v>
      </c>
      <c r="C79" s="25">
        <v>9.5</v>
      </c>
      <c r="D79" s="1">
        <f t="shared" si="16"/>
        <v>877800</v>
      </c>
      <c r="E79" s="1">
        <f t="shared" si="17"/>
        <v>1805000</v>
      </c>
      <c r="F79" s="1">
        <f t="shared" si="10"/>
        <v>927200</v>
      </c>
      <c r="G79" s="1">
        <f t="shared" si="11"/>
        <v>263340</v>
      </c>
      <c r="H79" s="1">
        <f t="shared" si="13"/>
        <v>614460</v>
      </c>
      <c r="I79" s="1">
        <f t="shared" si="14"/>
        <v>1190540</v>
      </c>
      <c r="J79" s="49">
        <f t="shared" si="12"/>
        <v>1191000</v>
      </c>
      <c r="K79" s="6" t="s">
        <v>285</v>
      </c>
    </row>
    <row r="80" spans="1:11">
      <c r="A80" s="15">
        <v>702965</v>
      </c>
      <c r="B80" s="94" t="str">
        <f t="shared" si="15"/>
        <v>سي تي اسكن دو مهره يك ديسك( ناحیه توراسیک)- با و بدون تزريق اسپیرال</v>
      </c>
      <c r="C80" s="25">
        <v>11.5</v>
      </c>
      <c r="D80" s="1">
        <f t="shared" si="16"/>
        <v>1062600</v>
      </c>
      <c r="E80" s="1">
        <f t="shared" si="17"/>
        <v>2185000</v>
      </c>
      <c r="F80" s="1">
        <f t="shared" si="10"/>
        <v>1122400</v>
      </c>
      <c r="G80" s="1">
        <f t="shared" si="11"/>
        <v>318780</v>
      </c>
      <c r="H80" s="1">
        <f t="shared" si="13"/>
        <v>743820</v>
      </c>
      <c r="I80" s="1">
        <f t="shared" si="14"/>
        <v>1441180</v>
      </c>
      <c r="J80" s="49">
        <f t="shared" si="12"/>
        <v>1441000</v>
      </c>
      <c r="K80" s="14" t="s">
        <v>375</v>
      </c>
    </row>
    <row r="81" spans="1:11">
      <c r="A81" s="15">
        <v>702970</v>
      </c>
      <c r="B81" s="94" t="str">
        <f t="shared" si="15"/>
        <v>سي تي اسكن دو مهره يك ديسك( ناحیه سرویکال)- با و بدون تزريق اسپیرال</v>
      </c>
      <c r="C81" s="25">
        <v>11.5</v>
      </c>
      <c r="D81" s="1">
        <f t="shared" si="16"/>
        <v>1062600</v>
      </c>
      <c r="E81" s="1">
        <f t="shared" si="17"/>
        <v>2185000</v>
      </c>
      <c r="F81" s="1">
        <f t="shared" si="10"/>
        <v>1122400</v>
      </c>
      <c r="G81" s="1">
        <f t="shared" si="11"/>
        <v>318780</v>
      </c>
      <c r="H81" s="1">
        <f t="shared" si="13"/>
        <v>743820</v>
      </c>
      <c r="I81" s="1">
        <f t="shared" si="14"/>
        <v>1441180</v>
      </c>
      <c r="J81" s="49">
        <f t="shared" si="12"/>
        <v>1441000</v>
      </c>
      <c r="K81" s="14" t="s">
        <v>376</v>
      </c>
    </row>
    <row r="82" spans="1:11">
      <c r="A82" s="15">
        <v>702975</v>
      </c>
      <c r="B82" s="94" t="str">
        <f t="shared" si="15"/>
        <v>سي تي اسكن دو مهره يك ديسك با و بدون تزريق اسپیرال</v>
      </c>
      <c r="C82" s="25">
        <v>11.5</v>
      </c>
      <c r="D82" s="1">
        <f t="shared" si="16"/>
        <v>1062600</v>
      </c>
      <c r="E82" s="1">
        <f t="shared" si="17"/>
        <v>2185000</v>
      </c>
      <c r="F82" s="1">
        <f t="shared" si="10"/>
        <v>1122400</v>
      </c>
      <c r="G82" s="1">
        <f t="shared" si="11"/>
        <v>318780</v>
      </c>
      <c r="H82" s="1">
        <f t="shared" si="13"/>
        <v>743820</v>
      </c>
      <c r="I82" s="1">
        <f t="shared" si="14"/>
        <v>1441180</v>
      </c>
      <c r="J82" s="49">
        <f t="shared" si="12"/>
        <v>1441000</v>
      </c>
      <c r="K82" s="14" t="s">
        <v>383</v>
      </c>
    </row>
    <row r="83" spans="1:11" ht="37.5" customHeight="1">
      <c r="A83" s="15">
        <v>702980</v>
      </c>
      <c r="B83" s="94" t="str">
        <f t="shared" si="15"/>
        <v>سي تي اسكن مايلو يك جهت  براي دو مهره و يك ديسك  به همراه حق تزريق  اينتراتكال اسپیرال</v>
      </c>
      <c r="C83" s="25">
        <v>13</v>
      </c>
      <c r="D83" s="1">
        <f t="shared" si="16"/>
        <v>1201200</v>
      </c>
      <c r="E83" s="1">
        <f t="shared" si="17"/>
        <v>2470000</v>
      </c>
      <c r="F83" s="1">
        <f t="shared" si="10"/>
        <v>1268800</v>
      </c>
      <c r="G83" s="1">
        <f t="shared" si="11"/>
        <v>360360</v>
      </c>
      <c r="H83" s="1">
        <f t="shared" si="13"/>
        <v>840840</v>
      </c>
      <c r="I83" s="1">
        <f t="shared" si="14"/>
        <v>1629160</v>
      </c>
      <c r="J83" s="49">
        <f t="shared" si="12"/>
        <v>1629000</v>
      </c>
      <c r="K83" s="6" t="s">
        <v>213</v>
      </c>
    </row>
    <row r="84" spans="1:11">
      <c r="A84" s="15">
        <v>702985</v>
      </c>
      <c r="B84" s="94" t="str">
        <f t="shared" si="15"/>
        <v>سي تي اسكن هرسگمان از اندام اسپیرال</v>
      </c>
      <c r="C84" s="25">
        <v>5.67</v>
      </c>
      <c r="D84" s="1">
        <f t="shared" si="16"/>
        <v>523908</v>
      </c>
      <c r="E84" s="1">
        <f t="shared" si="17"/>
        <v>1077300</v>
      </c>
      <c r="F84" s="1">
        <f t="shared" si="10"/>
        <v>553392</v>
      </c>
      <c r="G84" s="1">
        <f t="shared" si="11"/>
        <v>157172.4</v>
      </c>
      <c r="H84" s="1">
        <f t="shared" si="13"/>
        <v>366735.6</v>
      </c>
      <c r="I84" s="1">
        <f t="shared" si="14"/>
        <v>710564.4</v>
      </c>
      <c r="J84" s="49">
        <f t="shared" si="12"/>
        <v>711000</v>
      </c>
      <c r="K84" s="6" t="s">
        <v>214</v>
      </c>
    </row>
    <row r="85" spans="1:11">
      <c r="A85" s="15">
        <v>702990</v>
      </c>
      <c r="B85" s="94" t="str">
        <f t="shared" si="15"/>
        <v>سي تي اسكن  اندام فوقانی بدون کنتراست اسپیرال</v>
      </c>
      <c r="C85" s="25">
        <v>5.67</v>
      </c>
      <c r="D85" s="1">
        <f t="shared" si="16"/>
        <v>523908</v>
      </c>
      <c r="E85" s="1">
        <f t="shared" si="17"/>
        <v>1077300</v>
      </c>
      <c r="F85" s="1">
        <f t="shared" si="10"/>
        <v>553392</v>
      </c>
      <c r="G85" s="1">
        <f t="shared" si="11"/>
        <v>157172.4</v>
      </c>
      <c r="H85" s="1">
        <f t="shared" si="13"/>
        <v>366735.6</v>
      </c>
      <c r="I85" s="1">
        <f t="shared" si="14"/>
        <v>710564.4</v>
      </c>
      <c r="J85" s="49">
        <f t="shared" si="12"/>
        <v>711000</v>
      </c>
      <c r="K85" s="6" t="s">
        <v>290</v>
      </c>
    </row>
    <row r="86" spans="1:11" ht="20.25" customHeight="1">
      <c r="A86" s="15">
        <v>702995</v>
      </c>
      <c r="B86" s="94" t="str">
        <f t="shared" si="15"/>
        <v>سي تي اسكن  اندام فوقانی با کنتراست اسپیرال</v>
      </c>
      <c r="C86" s="25">
        <v>6.68</v>
      </c>
      <c r="D86" s="1">
        <f t="shared" si="16"/>
        <v>617232</v>
      </c>
      <c r="E86" s="1">
        <f t="shared" si="17"/>
        <v>1269200</v>
      </c>
      <c r="F86" s="1">
        <f t="shared" si="10"/>
        <v>651968</v>
      </c>
      <c r="G86" s="1">
        <f t="shared" si="11"/>
        <v>185169.6</v>
      </c>
      <c r="H86" s="1">
        <f t="shared" si="13"/>
        <v>432062.39999999997</v>
      </c>
      <c r="I86" s="1">
        <f t="shared" si="14"/>
        <v>837137.6</v>
      </c>
      <c r="J86" s="49">
        <f t="shared" si="12"/>
        <v>837000</v>
      </c>
      <c r="K86" s="6" t="s">
        <v>291</v>
      </c>
    </row>
    <row r="87" spans="1:11">
      <c r="A87" s="15">
        <v>703000</v>
      </c>
      <c r="B87" s="94" t="str">
        <f t="shared" si="15"/>
        <v>سي تي اسكن  اندام فوقانی با و بدون کنتراست اسپیرال</v>
      </c>
      <c r="C87" s="25">
        <v>7.94</v>
      </c>
      <c r="D87" s="1">
        <f t="shared" si="16"/>
        <v>733656</v>
      </c>
      <c r="E87" s="1">
        <f t="shared" si="17"/>
        <v>1508600</v>
      </c>
      <c r="F87" s="1">
        <f t="shared" si="10"/>
        <v>774944</v>
      </c>
      <c r="G87" s="1">
        <f t="shared" si="11"/>
        <v>220096.8</v>
      </c>
      <c r="H87" s="1">
        <f t="shared" si="13"/>
        <v>513559.19999999995</v>
      </c>
      <c r="I87" s="1">
        <f t="shared" si="14"/>
        <v>995040.8</v>
      </c>
      <c r="J87" s="49">
        <f t="shared" si="12"/>
        <v>995000</v>
      </c>
      <c r="K87" s="6" t="s">
        <v>292</v>
      </c>
    </row>
    <row r="88" spans="1:11">
      <c r="A88" s="15">
        <v>703005</v>
      </c>
      <c r="B88" s="94" t="str">
        <f t="shared" si="15"/>
        <v>سي تي اسكن  اندام تحتانی بدون کنتراست اسپیرال</v>
      </c>
      <c r="C88" s="25">
        <v>5.7</v>
      </c>
      <c r="D88" s="1">
        <f t="shared" si="16"/>
        <v>526680</v>
      </c>
      <c r="E88" s="1">
        <f t="shared" si="17"/>
        <v>1083000</v>
      </c>
      <c r="F88" s="1">
        <f t="shared" si="10"/>
        <v>556320</v>
      </c>
      <c r="G88" s="1">
        <f t="shared" si="11"/>
        <v>158004</v>
      </c>
      <c r="H88" s="1">
        <f t="shared" si="13"/>
        <v>368676</v>
      </c>
      <c r="I88" s="1">
        <f t="shared" si="14"/>
        <v>714324</v>
      </c>
      <c r="J88" s="49">
        <f t="shared" si="12"/>
        <v>714000</v>
      </c>
      <c r="K88" s="6" t="s">
        <v>293</v>
      </c>
    </row>
    <row r="89" spans="1:11" ht="20.25" customHeight="1">
      <c r="A89" s="15">
        <v>703010</v>
      </c>
      <c r="B89" s="94" t="str">
        <f t="shared" si="15"/>
        <v>سي تي اسكن  اندام تحتانی باکنتراست اسپیرال</v>
      </c>
      <c r="C89" s="25">
        <v>6.68</v>
      </c>
      <c r="D89" s="1">
        <f t="shared" si="16"/>
        <v>617232</v>
      </c>
      <c r="E89" s="1">
        <f t="shared" si="17"/>
        <v>1269200</v>
      </c>
      <c r="F89" s="1">
        <f t="shared" si="10"/>
        <v>651968</v>
      </c>
      <c r="G89" s="1">
        <f t="shared" si="11"/>
        <v>185169.6</v>
      </c>
      <c r="H89" s="1">
        <f t="shared" si="13"/>
        <v>432062.39999999997</v>
      </c>
      <c r="I89" s="1">
        <f t="shared" si="14"/>
        <v>837137.6</v>
      </c>
      <c r="J89" s="49">
        <f t="shared" si="12"/>
        <v>837000</v>
      </c>
      <c r="K89" s="6" t="s">
        <v>294</v>
      </c>
    </row>
    <row r="90" spans="1:11">
      <c r="A90" s="15">
        <v>703015</v>
      </c>
      <c r="B90" s="94" t="str">
        <f t="shared" si="15"/>
        <v>سي تي اسكن  اندام تحتانی باو بدون کنتراست اسپیرال</v>
      </c>
      <c r="C90" s="25">
        <v>7.94</v>
      </c>
      <c r="D90" s="1">
        <f t="shared" si="16"/>
        <v>733656</v>
      </c>
      <c r="E90" s="1">
        <f t="shared" si="17"/>
        <v>1508600</v>
      </c>
      <c r="F90" s="1">
        <f t="shared" si="10"/>
        <v>774944</v>
      </c>
      <c r="G90" s="1">
        <f t="shared" si="11"/>
        <v>220096.8</v>
      </c>
      <c r="H90" s="1">
        <f t="shared" si="13"/>
        <v>513559.19999999995</v>
      </c>
      <c r="I90" s="1">
        <f t="shared" si="14"/>
        <v>995040.8</v>
      </c>
      <c r="J90" s="49">
        <f t="shared" si="12"/>
        <v>995000</v>
      </c>
      <c r="K90" s="6" t="s">
        <v>295</v>
      </c>
    </row>
    <row r="91" spans="1:11">
      <c r="A91" s="15">
        <v>703020</v>
      </c>
      <c r="B91" s="94" t="str">
        <f t="shared" si="15"/>
        <v>سي تي اسكن و محاسبه آنته ورشن هیپ بازانو اسپیرال</v>
      </c>
      <c r="C91" s="25">
        <v>6.29</v>
      </c>
      <c r="D91" s="1">
        <f t="shared" si="16"/>
        <v>581196</v>
      </c>
      <c r="E91" s="1">
        <f t="shared" si="17"/>
        <v>1195100</v>
      </c>
      <c r="F91" s="1">
        <f t="shared" si="10"/>
        <v>613904</v>
      </c>
      <c r="G91" s="1">
        <f t="shared" si="11"/>
        <v>174358.8</v>
      </c>
      <c r="H91" s="1">
        <f t="shared" si="13"/>
        <v>406837.19999999995</v>
      </c>
      <c r="I91" s="1">
        <f t="shared" si="14"/>
        <v>788262.8</v>
      </c>
      <c r="J91" s="49">
        <f t="shared" si="12"/>
        <v>788000</v>
      </c>
      <c r="K91" s="6" t="s">
        <v>296</v>
      </c>
    </row>
    <row r="92" spans="1:11" ht="20.25" customHeight="1">
      <c r="A92" s="15">
        <v>703025</v>
      </c>
      <c r="B92" s="94" t="str">
        <f t="shared" si="15"/>
        <v>سي تي اسكن هر مفصل- در يك جهت اسپیرال</v>
      </c>
      <c r="C92" s="25">
        <v>5.58</v>
      </c>
      <c r="D92" s="1">
        <f t="shared" si="16"/>
        <v>515592</v>
      </c>
      <c r="E92" s="1">
        <f t="shared" si="17"/>
        <v>1060200</v>
      </c>
      <c r="F92" s="1">
        <f t="shared" si="10"/>
        <v>544608</v>
      </c>
      <c r="G92" s="1">
        <f t="shared" si="11"/>
        <v>154677.6</v>
      </c>
      <c r="H92" s="1">
        <f t="shared" si="13"/>
        <v>360914.39999999997</v>
      </c>
      <c r="I92" s="1">
        <f t="shared" si="14"/>
        <v>699285.6</v>
      </c>
      <c r="J92" s="49">
        <f t="shared" si="12"/>
        <v>699000</v>
      </c>
      <c r="K92" s="6" t="s">
        <v>215</v>
      </c>
    </row>
    <row r="93" spans="1:11">
      <c r="A93" s="15">
        <v>703030</v>
      </c>
      <c r="B93" s="94" t="str">
        <f t="shared" si="15"/>
        <v>سي تي اسكن و محاسبه مينراليزاسيون استخوان (دانسيتومتري) اسپیرال</v>
      </c>
      <c r="C93" s="25">
        <v>7.66</v>
      </c>
      <c r="D93" s="1">
        <f t="shared" si="16"/>
        <v>707784</v>
      </c>
      <c r="E93" s="1">
        <f t="shared" si="17"/>
        <v>1455400</v>
      </c>
      <c r="F93" s="1">
        <f t="shared" si="10"/>
        <v>747616</v>
      </c>
      <c r="G93" s="1">
        <f t="shared" si="11"/>
        <v>212335.19999999998</v>
      </c>
      <c r="H93" s="1">
        <f t="shared" si="13"/>
        <v>495448.8</v>
      </c>
      <c r="I93" s="1">
        <f t="shared" si="14"/>
        <v>959951.2</v>
      </c>
      <c r="J93" s="49">
        <f t="shared" si="12"/>
        <v>960000</v>
      </c>
      <c r="K93" s="6" t="s">
        <v>216</v>
      </c>
    </row>
    <row r="94" spans="1:11" ht="30">
      <c r="A94" s="15">
        <v>703035</v>
      </c>
      <c r="B94" s="94" t="str">
        <f t="shared" si="15"/>
        <v>پروتوكل بررسي همانژيوم كبدي شامل سي تي اسكن (بدون تزريق یا با تزريق ديناميك و تاخيري) اسپیرال</v>
      </c>
      <c r="C94" s="25">
        <v>8.4</v>
      </c>
      <c r="D94" s="1">
        <f t="shared" si="16"/>
        <v>776160</v>
      </c>
      <c r="E94" s="1">
        <f t="shared" si="17"/>
        <v>1596000</v>
      </c>
      <c r="F94" s="1">
        <f t="shared" si="10"/>
        <v>819840</v>
      </c>
      <c r="G94" s="1">
        <f t="shared" si="11"/>
        <v>232848</v>
      </c>
      <c r="H94" s="1">
        <f t="shared" si="13"/>
        <v>543312</v>
      </c>
      <c r="I94" s="1">
        <f t="shared" si="14"/>
        <v>1052688</v>
      </c>
      <c r="J94" s="49">
        <f t="shared" si="12"/>
        <v>1053000</v>
      </c>
      <c r="K94" s="6" t="s">
        <v>217</v>
      </c>
    </row>
    <row r="95" spans="1:11" s="10" customFormat="1">
      <c r="A95" s="5">
        <v>703040</v>
      </c>
      <c r="B95" s="94" t="str">
        <f t="shared" si="15"/>
        <v>Cone Bean CT؛ هر کوادرانت اسپیرال</v>
      </c>
      <c r="C95" s="25">
        <v>8</v>
      </c>
      <c r="D95" s="1">
        <f t="shared" si="16"/>
        <v>739200</v>
      </c>
      <c r="E95" s="1">
        <f t="shared" si="17"/>
        <v>1520000</v>
      </c>
      <c r="F95" s="1">
        <f t="shared" si="10"/>
        <v>780800</v>
      </c>
      <c r="G95" s="1">
        <f t="shared" si="11"/>
        <v>221760</v>
      </c>
      <c r="H95" s="1">
        <f t="shared" si="13"/>
        <v>517439.99999999994</v>
      </c>
      <c r="I95" s="1">
        <f t="shared" si="14"/>
        <v>1002560</v>
      </c>
      <c r="J95" s="49">
        <f t="shared" si="12"/>
        <v>1003000</v>
      </c>
      <c r="K95" s="6" t="s">
        <v>412</v>
      </c>
    </row>
    <row r="96" spans="1:11" s="10" customFormat="1">
      <c r="A96" s="5">
        <v>703042</v>
      </c>
      <c r="B96" s="94" t="str">
        <f t="shared" si="15"/>
        <v>Cone Bean CT؛ جهت بررسی مفصل گیجگاهی فکی دو طرفه اسپیرال</v>
      </c>
      <c r="C96" s="25">
        <v>9</v>
      </c>
      <c r="D96" s="1">
        <f t="shared" si="16"/>
        <v>831600</v>
      </c>
      <c r="E96" s="1">
        <f t="shared" si="17"/>
        <v>1710000</v>
      </c>
      <c r="F96" s="1">
        <f t="shared" si="10"/>
        <v>878400</v>
      </c>
      <c r="G96" s="1">
        <f t="shared" si="11"/>
        <v>249480</v>
      </c>
      <c r="H96" s="1">
        <f t="shared" si="13"/>
        <v>582120</v>
      </c>
      <c r="I96" s="1">
        <f t="shared" si="14"/>
        <v>1127880</v>
      </c>
      <c r="J96" s="49">
        <f t="shared" si="12"/>
        <v>1128000</v>
      </c>
      <c r="K96" s="6" t="s">
        <v>413</v>
      </c>
    </row>
    <row r="97" spans="1:11" s="10" customFormat="1">
      <c r="A97" s="5">
        <v>703044</v>
      </c>
      <c r="B97" s="94" t="str">
        <f t="shared" si="15"/>
        <v>Cone Bean CT؛ جهت بررسی ضایعات استخوانی با و بدون تزریق اسپیرال</v>
      </c>
      <c r="C97" s="25">
        <v>11</v>
      </c>
      <c r="D97" s="1">
        <f t="shared" si="16"/>
        <v>1016400</v>
      </c>
      <c r="E97" s="1">
        <f t="shared" si="17"/>
        <v>2090000</v>
      </c>
      <c r="F97" s="1">
        <f t="shared" si="10"/>
        <v>1073600</v>
      </c>
      <c r="G97" s="1">
        <f t="shared" si="11"/>
        <v>304920</v>
      </c>
      <c r="H97" s="1">
        <f t="shared" si="13"/>
        <v>711480</v>
      </c>
      <c r="I97" s="1">
        <f t="shared" si="14"/>
        <v>1378520</v>
      </c>
      <c r="J97" s="49">
        <f t="shared" si="12"/>
        <v>1379000</v>
      </c>
      <c r="K97" s="7" t="s">
        <v>414</v>
      </c>
    </row>
    <row r="98" spans="1:11" s="10" customFormat="1">
      <c r="A98" s="4"/>
      <c r="B98" s="8"/>
      <c r="C98" s="8"/>
      <c r="D98" s="9"/>
      <c r="E98" s="9"/>
      <c r="F98" s="44"/>
      <c r="G98" s="44"/>
      <c r="H98" s="44"/>
      <c r="I98" s="44"/>
      <c r="J98" s="50"/>
    </row>
    <row r="99" spans="1:11" s="10" customFormat="1">
      <c r="A99" s="4"/>
      <c r="B99" s="8"/>
      <c r="C99" s="8"/>
      <c r="D99" s="9"/>
      <c r="E99" s="9"/>
      <c r="J99" s="42"/>
    </row>
    <row r="100" spans="1:11" s="10" customFormat="1">
      <c r="A100" s="4"/>
      <c r="B100" s="8"/>
      <c r="C100" s="8"/>
      <c r="D100" s="9"/>
      <c r="E100" s="9"/>
      <c r="J100" s="42"/>
    </row>
    <row r="101" spans="1:11" s="10" customFormat="1">
      <c r="A101" s="4"/>
      <c r="B101" s="8"/>
      <c r="C101" s="8"/>
      <c r="D101" s="9"/>
      <c r="E101" s="9"/>
      <c r="J101" s="42"/>
    </row>
    <row r="102" spans="1:11" s="10" customFormat="1">
      <c r="A102" s="4"/>
      <c r="B102" s="8"/>
      <c r="C102" s="8"/>
      <c r="D102" s="9"/>
      <c r="E102" s="9"/>
      <c r="J102" s="42"/>
    </row>
    <row r="103" spans="1:11" s="10" customFormat="1">
      <c r="A103" s="4"/>
      <c r="B103" s="8"/>
      <c r="C103" s="8"/>
      <c r="D103" s="9"/>
      <c r="E103" s="9"/>
      <c r="J103" s="42"/>
    </row>
    <row r="104" spans="1:11" s="10" customFormat="1">
      <c r="A104" s="4"/>
      <c r="B104" s="8"/>
      <c r="C104" s="8"/>
      <c r="D104" s="9"/>
      <c r="E104" s="9"/>
      <c r="J104" s="42"/>
    </row>
    <row r="105" spans="1:11" s="10" customFormat="1">
      <c r="A105" s="11"/>
      <c r="B105" s="8"/>
      <c r="C105" s="8"/>
      <c r="D105" s="9"/>
      <c r="E105" s="9"/>
      <c r="J105" s="42"/>
    </row>
    <row r="106" spans="1:11" s="10" customFormat="1">
      <c r="A106" s="4"/>
      <c r="B106" s="8"/>
      <c r="C106" s="8"/>
      <c r="D106" s="9"/>
      <c r="E106" s="9"/>
      <c r="J106" s="42"/>
    </row>
    <row r="107" spans="1:11" s="10" customFormat="1">
      <c r="A107" s="4"/>
      <c r="B107" s="8"/>
      <c r="C107" s="8"/>
      <c r="D107" s="9"/>
      <c r="E107" s="9"/>
      <c r="J107" s="42"/>
    </row>
    <row r="108" spans="1:11" s="10" customFormat="1">
      <c r="A108" s="4"/>
      <c r="B108" s="8"/>
      <c r="C108" s="8"/>
      <c r="D108" s="9"/>
      <c r="E108" s="9"/>
      <c r="J108" s="42"/>
    </row>
    <row r="109" spans="1:11" s="10" customFormat="1">
      <c r="A109" s="4"/>
      <c r="B109" s="8"/>
      <c r="C109" s="8"/>
      <c r="D109" s="9"/>
      <c r="E109" s="9"/>
      <c r="J109" s="42"/>
    </row>
    <row r="110" spans="1:11" s="10" customFormat="1">
      <c r="A110" s="4"/>
      <c r="B110" s="8"/>
      <c r="C110" s="8"/>
      <c r="D110" s="9"/>
      <c r="E110" s="9"/>
      <c r="J110" s="42"/>
    </row>
    <row r="111" spans="1:11" s="10" customFormat="1">
      <c r="A111" s="4"/>
      <c r="B111" s="8"/>
      <c r="C111" s="8"/>
      <c r="D111" s="9"/>
      <c r="E111" s="9"/>
      <c r="J111" s="42"/>
    </row>
    <row r="112" spans="1:11" s="10" customFormat="1">
      <c r="A112" s="4"/>
      <c r="B112" s="8"/>
      <c r="C112" s="8"/>
      <c r="D112" s="9"/>
      <c r="E112" s="9"/>
      <c r="J112" s="42"/>
    </row>
    <row r="113" spans="1:10" s="10" customFormat="1">
      <c r="A113" s="4"/>
      <c r="B113" s="8"/>
      <c r="C113" s="8"/>
      <c r="D113" s="9"/>
      <c r="E113" s="9"/>
      <c r="J113" s="42"/>
    </row>
    <row r="114" spans="1:10" s="10" customFormat="1">
      <c r="A114" s="4"/>
      <c r="B114" s="8"/>
      <c r="C114" s="8"/>
      <c r="D114" s="9"/>
      <c r="E114" s="9"/>
      <c r="J114" s="42"/>
    </row>
    <row r="115" spans="1:10" s="10" customFormat="1">
      <c r="A115" s="4"/>
      <c r="B115" s="8"/>
      <c r="C115" s="8"/>
      <c r="D115" s="9"/>
      <c r="E115" s="9"/>
      <c r="J115" s="42"/>
    </row>
    <row r="116" spans="1:10" s="10" customFormat="1">
      <c r="A116" s="4"/>
      <c r="B116" s="8"/>
      <c r="C116" s="8"/>
      <c r="D116" s="9"/>
      <c r="E116" s="9"/>
      <c r="J116" s="42"/>
    </row>
    <row r="117" spans="1:10" s="10" customFormat="1">
      <c r="A117" s="4"/>
      <c r="B117" s="8"/>
      <c r="C117" s="8"/>
      <c r="D117" s="9"/>
      <c r="E117" s="9"/>
      <c r="J117" s="42"/>
    </row>
    <row r="118" spans="1:10" s="10" customFormat="1">
      <c r="A118" s="4"/>
      <c r="B118" s="8"/>
      <c r="C118" s="8"/>
      <c r="D118" s="9"/>
      <c r="E118" s="9"/>
      <c r="J118" s="42"/>
    </row>
    <row r="119" spans="1:10" s="10" customFormat="1">
      <c r="A119" s="4"/>
      <c r="B119" s="8"/>
      <c r="C119" s="8"/>
      <c r="D119" s="9"/>
      <c r="E119" s="9"/>
      <c r="J119" s="42"/>
    </row>
    <row r="120" spans="1:10" s="10" customFormat="1">
      <c r="A120" s="4"/>
      <c r="B120" s="8"/>
      <c r="C120" s="8"/>
      <c r="D120" s="9"/>
      <c r="E120" s="9"/>
      <c r="J120" s="42"/>
    </row>
    <row r="121" spans="1:10" s="10" customFormat="1">
      <c r="A121" s="4"/>
      <c r="B121" s="8"/>
      <c r="C121" s="8"/>
      <c r="D121" s="9"/>
      <c r="E121" s="9"/>
      <c r="J121" s="42"/>
    </row>
    <row r="122" spans="1:10" s="10" customFormat="1">
      <c r="A122" s="4"/>
      <c r="B122" s="8"/>
      <c r="C122" s="8"/>
      <c r="D122" s="9"/>
      <c r="E122" s="9"/>
      <c r="J122" s="42"/>
    </row>
    <row r="123" spans="1:10" s="10" customFormat="1">
      <c r="A123" s="4"/>
      <c r="B123" s="8"/>
      <c r="C123" s="8"/>
      <c r="D123" s="9"/>
      <c r="E123" s="9"/>
      <c r="J123" s="42"/>
    </row>
    <row r="124" spans="1:10" s="10" customFormat="1">
      <c r="A124" s="4"/>
      <c r="B124" s="8"/>
      <c r="C124" s="8"/>
      <c r="D124" s="9"/>
      <c r="E124" s="9"/>
      <c r="J124" s="42"/>
    </row>
    <row r="125" spans="1:10" s="10" customFormat="1">
      <c r="A125" s="4"/>
      <c r="B125" s="8"/>
      <c r="C125" s="8"/>
      <c r="D125" s="9"/>
      <c r="E125" s="9"/>
      <c r="J125" s="42"/>
    </row>
    <row r="126" spans="1:10" s="10" customFormat="1">
      <c r="A126" s="4"/>
      <c r="B126" s="8"/>
      <c r="C126" s="8"/>
      <c r="D126" s="9"/>
      <c r="E126" s="9"/>
      <c r="J126" s="42"/>
    </row>
    <row r="127" spans="1:10" s="10" customFormat="1">
      <c r="A127" s="4"/>
      <c r="B127" s="8"/>
      <c r="C127" s="8"/>
      <c r="D127" s="9"/>
      <c r="E127" s="9"/>
      <c r="J127" s="42"/>
    </row>
    <row r="128" spans="1:10" s="10" customFormat="1">
      <c r="A128" s="4"/>
      <c r="B128" s="8"/>
      <c r="C128" s="8"/>
      <c r="D128" s="9"/>
      <c r="E128" s="9"/>
      <c r="J128" s="42"/>
    </row>
    <row r="129" spans="1:10" s="10" customFormat="1">
      <c r="A129" s="4"/>
      <c r="B129" s="8"/>
      <c r="C129" s="8"/>
      <c r="D129" s="9"/>
      <c r="E129" s="9"/>
      <c r="J129" s="42"/>
    </row>
    <row r="130" spans="1:10" s="10" customFormat="1">
      <c r="A130" s="4"/>
      <c r="B130" s="8"/>
      <c r="C130" s="8"/>
      <c r="D130" s="9"/>
      <c r="E130" s="9"/>
      <c r="J130" s="42"/>
    </row>
    <row r="131" spans="1:10" s="10" customFormat="1">
      <c r="A131" s="4"/>
      <c r="B131" s="8"/>
      <c r="C131" s="8"/>
      <c r="D131" s="9"/>
      <c r="E131" s="9"/>
      <c r="J131" s="42"/>
    </row>
    <row r="132" spans="1:10" s="10" customFormat="1">
      <c r="A132" s="4"/>
      <c r="B132" s="8"/>
      <c r="C132" s="8"/>
      <c r="D132" s="9"/>
      <c r="E132" s="9"/>
      <c r="J132" s="42"/>
    </row>
    <row r="133" spans="1:10" s="10" customFormat="1">
      <c r="A133" s="4"/>
      <c r="B133" s="8"/>
      <c r="C133" s="8"/>
      <c r="D133" s="9"/>
      <c r="E133" s="9"/>
      <c r="J133" s="42"/>
    </row>
    <row r="134" spans="1:10" s="10" customFormat="1">
      <c r="A134" s="4"/>
      <c r="B134" s="8"/>
      <c r="C134" s="8"/>
      <c r="D134" s="9"/>
      <c r="E134" s="9"/>
      <c r="J134" s="42"/>
    </row>
    <row r="135" spans="1:10" s="10" customFormat="1">
      <c r="A135" s="4"/>
      <c r="B135" s="8"/>
      <c r="C135" s="8"/>
      <c r="D135" s="9"/>
      <c r="E135" s="9"/>
      <c r="J135" s="42"/>
    </row>
    <row r="136" spans="1:10" s="10" customFormat="1">
      <c r="A136" s="4"/>
      <c r="B136" s="8"/>
      <c r="C136" s="8"/>
      <c r="D136" s="9"/>
      <c r="E136" s="9"/>
      <c r="J136" s="42"/>
    </row>
    <row r="137" spans="1:10" s="10" customFormat="1">
      <c r="A137" s="4"/>
      <c r="B137" s="8"/>
      <c r="C137" s="8"/>
      <c r="D137" s="9"/>
      <c r="E137" s="9"/>
      <c r="J137" s="42"/>
    </row>
    <row r="138" spans="1:10" s="10" customFormat="1">
      <c r="A138" s="4"/>
      <c r="B138" s="8"/>
      <c r="C138" s="8"/>
      <c r="D138" s="9"/>
      <c r="E138" s="9"/>
      <c r="J138" s="42"/>
    </row>
    <row r="139" spans="1:10" s="10" customFormat="1">
      <c r="A139" s="4"/>
      <c r="B139" s="8"/>
      <c r="C139" s="8"/>
      <c r="D139" s="9"/>
      <c r="E139" s="9"/>
      <c r="J139" s="42"/>
    </row>
    <row r="140" spans="1:10" s="10" customFormat="1">
      <c r="A140" s="4"/>
      <c r="B140" s="8"/>
      <c r="C140" s="8"/>
      <c r="D140" s="9"/>
      <c r="E140" s="9"/>
      <c r="J140" s="42"/>
    </row>
    <row r="141" spans="1:10" s="10" customFormat="1">
      <c r="A141" s="4"/>
      <c r="B141" s="8"/>
      <c r="C141" s="8"/>
      <c r="D141" s="9"/>
      <c r="E141" s="9"/>
      <c r="J141" s="42"/>
    </row>
    <row r="142" spans="1:10" s="10" customFormat="1">
      <c r="A142" s="4"/>
      <c r="B142" s="8"/>
      <c r="C142" s="8"/>
      <c r="D142" s="9"/>
      <c r="E142" s="9"/>
      <c r="J142" s="42"/>
    </row>
    <row r="143" spans="1:10" s="10" customFormat="1">
      <c r="A143" s="4"/>
      <c r="B143" s="8"/>
      <c r="C143" s="8"/>
      <c r="D143" s="9"/>
      <c r="E143" s="9"/>
      <c r="J143" s="42"/>
    </row>
    <row r="144" spans="1:10" s="10" customFormat="1">
      <c r="A144" s="4"/>
      <c r="B144" s="8"/>
      <c r="C144" s="8"/>
      <c r="D144" s="9"/>
      <c r="E144" s="9"/>
      <c r="J144" s="42"/>
    </row>
    <row r="145" spans="1:10" s="10" customFormat="1">
      <c r="A145" s="4"/>
      <c r="B145" s="8"/>
      <c r="C145" s="8"/>
      <c r="D145" s="9"/>
      <c r="E145" s="9"/>
      <c r="J145" s="42"/>
    </row>
    <row r="146" spans="1:10" s="10" customFormat="1">
      <c r="A146" s="4"/>
      <c r="B146" s="8"/>
      <c r="C146" s="8"/>
      <c r="D146" s="9"/>
      <c r="E146" s="9"/>
      <c r="J146" s="42"/>
    </row>
    <row r="147" spans="1:10" s="10" customFormat="1">
      <c r="A147" s="11"/>
      <c r="B147" s="12"/>
      <c r="C147" s="12"/>
      <c r="D147" s="9"/>
      <c r="E147" s="9"/>
      <c r="J147" s="42"/>
    </row>
    <row r="148" spans="1:10" s="10" customFormat="1" ht="33" customHeight="1">
      <c r="A148" s="11"/>
      <c r="B148" s="12"/>
      <c r="C148" s="12"/>
      <c r="D148" s="9"/>
      <c r="E148" s="9"/>
      <c r="J148" s="42"/>
    </row>
    <row r="149" spans="1:10" s="10" customFormat="1" ht="35.25" customHeight="1">
      <c r="A149" s="11"/>
      <c r="B149" s="12"/>
      <c r="C149" s="12"/>
      <c r="D149" s="9"/>
      <c r="E149" s="9"/>
      <c r="J149" s="42"/>
    </row>
    <row r="150" spans="1:10" s="10" customFormat="1" ht="36.75" customHeight="1">
      <c r="A150" s="11"/>
      <c r="B150" s="12"/>
      <c r="C150" s="12"/>
      <c r="D150" s="9"/>
      <c r="E150" s="9"/>
      <c r="J150" s="42"/>
    </row>
    <row r="151" spans="1:10" s="10" customFormat="1">
      <c r="J151" s="42"/>
    </row>
    <row r="152" spans="1:10" s="10" customFormat="1">
      <c r="J152" s="42"/>
    </row>
    <row r="153" spans="1:10" s="10" customFormat="1">
      <c r="J153" s="42"/>
    </row>
    <row r="154" spans="1:10" s="10" customFormat="1">
      <c r="J154" s="42"/>
    </row>
    <row r="155" spans="1:10" s="10" customFormat="1">
      <c r="J155" s="42"/>
    </row>
    <row r="156" spans="1:10" s="10" customFormat="1">
      <c r="J156" s="42"/>
    </row>
    <row r="157" spans="1:10" s="10" customFormat="1">
      <c r="J157" s="42"/>
    </row>
    <row r="158" spans="1:10" s="10" customFormat="1">
      <c r="J158" s="42"/>
    </row>
    <row r="159" spans="1:10" s="10" customFormat="1">
      <c r="J159" s="42"/>
    </row>
    <row r="160" spans="1:10" s="10" customFormat="1">
      <c r="J160" s="42"/>
    </row>
    <row r="161" spans="10:10" s="10" customFormat="1">
      <c r="J161" s="42"/>
    </row>
    <row r="162" spans="10:10" s="10" customFormat="1">
      <c r="J162" s="42"/>
    </row>
    <row r="163" spans="10:10" s="10" customFormat="1">
      <c r="J163" s="42"/>
    </row>
    <row r="164" spans="10:10" s="10" customFormat="1">
      <c r="J164" s="42"/>
    </row>
    <row r="165" spans="10:10" s="10" customFormat="1">
      <c r="J165" s="42"/>
    </row>
    <row r="166" spans="10:10" s="10" customFormat="1">
      <c r="J166" s="42"/>
    </row>
    <row r="167" spans="10:10" s="10" customFormat="1">
      <c r="J167" s="42"/>
    </row>
    <row r="168" spans="10:10" s="10" customFormat="1">
      <c r="J168" s="42"/>
    </row>
    <row r="169" spans="10:10" s="10" customFormat="1">
      <c r="J169" s="42"/>
    </row>
    <row r="170" spans="10:10" s="10" customFormat="1">
      <c r="J170" s="42"/>
    </row>
    <row r="171" spans="10:10" s="10" customFormat="1">
      <c r="J171" s="42"/>
    </row>
    <row r="172" spans="10:10" s="10" customFormat="1" ht="15" customHeight="1">
      <c r="J172" s="42"/>
    </row>
    <row r="173" spans="10:10" s="10" customFormat="1" ht="15" customHeight="1">
      <c r="J173" s="42"/>
    </row>
    <row r="174" spans="10:10" s="10" customFormat="1">
      <c r="J174" s="42"/>
    </row>
    <row r="175" spans="10:10" s="10" customFormat="1">
      <c r="J175" s="42"/>
    </row>
    <row r="176" spans="10:10" s="10" customFormat="1">
      <c r="J176" s="42"/>
    </row>
    <row r="177" spans="10:10" s="10" customFormat="1">
      <c r="J177" s="42"/>
    </row>
    <row r="178" spans="10:10" s="10" customFormat="1">
      <c r="J178" s="42"/>
    </row>
    <row r="179" spans="10:10" s="10" customFormat="1">
      <c r="J179" s="42"/>
    </row>
    <row r="180" spans="10:10" s="10" customFormat="1">
      <c r="J180" s="42"/>
    </row>
    <row r="181" spans="10:10" s="10" customFormat="1">
      <c r="J181" s="42"/>
    </row>
    <row r="182" spans="10:10" s="10" customFormat="1">
      <c r="J182" s="42"/>
    </row>
    <row r="183" spans="10:10" s="10" customFormat="1">
      <c r="J183" s="42"/>
    </row>
    <row r="184" spans="10:10" s="10" customFormat="1">
      <c r="J184" s="42"/>
    </row>
    <row r="185" spans="10:10" s="10" customFormat="1">
      <c r="J185" s="42"/>
    </row>
    <row r="186" spans="10:10" s="10" customFormat="1">
      <c r="J186" s="42"/>
    </row>
    <row r="187" spans="10:10" s="10" customFormat="1">
      <c r="J187" s="42"/>
    </row>
    <row r="188" spans="10:10" s="10" customFormat="1">
      <c r="J188" s="42"/>
    </row>
    <row r="189" spans="10:10" s="10" customFormat="1">
      <c r="J189" s="42"/>
    </row>
    <row r="190" spans="10:10" s="10" customFormat="1">
      <c r="J190" s="42"/>
    </row>
    <row r="191" spans="10:10" s="10" customFormat="1">
      <c r="J191" s="42"/>
    </row>
    <row r="192" spans="10:10" s="10" customFormat="1">
      <c r="J192" s="42"/>
    </row>
    <row r="193" spans="10:10" s="10" customFormat="1">
      <c r="J193" s="42"/>
    </row>
    <row r="194" spans="10:10" s="10" customFormat="1">
      <c r="J194" s="42"/>
    </row>
    <row r="195" spans="10:10" s="10" customFormat="1">
      <c r="J195" s="42"/>
    </row>
    <row r="196" spans="10:10" s="10" customFormat="1">
      <c r="J196" s="42"/>
    </row>
    <row r="197" spans="10:10" s="10" customFormat="1">
      <c r="J197" s="42"/>
    </row>
    <row r="198" spans="10:10" s="10" customFormat="1">
      <c r="J198" s="42"/>
    </row>
    <row r="199" spans="10:10" s="10" customFormat="1">
      <c r="J199" s="42"/>
    </row>
    <row r="200" spans="10:10" s="10" customFormat="1">
      <c r="J200" s="42"/>
    </row>
    <row r="201" spans="10:10" s="10" customFormat="1">
      <c r="J201" s="42"/>
    </row>
    <row r="202" spans="10:10" s="10" customFormat="1">
      <c r="J202" s="42"/>
    </row>
    <row r="203" spans="10:10" s="10" customFormat="1">
      <c r="J203" s="42"/>
    </row>
    <row r="204" spans="10:10" s="10" customFormat="1">
      <c r="J204" s="42"/>
    </row>
    <row r="205" spans="10:10" s="10" customFormat="1">
      <c r="J205" s="42"/>
    </row>
    <row r="206" spans="10:10" s="10" customFormat="1">
      <c r="J206" s="42"/>
    </row>
    <row r="207" spans="10:10" s="10" customFormat="1">
      <c r="J207" s="42"/>
    </row>
    <row r="208" spans="10:10" s="10" customFormat="1">
      <c r="J208" s="42"/>
    </row>
    <row r="209" spans="10:10" s="10" customFormat="1">
      <c r="J209" s="42"/>
    </row>
    <row r="210" spans="10:10" s="10" customFormat="1">
      <c r="J210" s="42"/>
    </row>
    <row r="211" spans="10:10" s="10" customFormat="1">
      <c r="J211" s="42"/>
    </row>
    <row r="212" spans="10:10" s="10" customFormat="1">
      <c r="J212" s="42"/>
    </row>
    <row r="213" spans="10:10" s="10" customFormat="1">
      <c r="J213" s="42"/>
    </row>
    <row r="214" spans="10:10" s="10" customFormat="1">
      <c r="J214" s="42"/>
    </row>
    <row r="215" spans="10:10" s="10" customFormat="1">
      <c r="J215" s="42"/>
    </row>
    <row r="216" spans="10:10" s="10" customFormat="1">
      <c r="J216" s="42"/>
    </row>
    <row r="217" spans="10:10" s="10" customFormat="1">
      <c r="J217" s="42"/>
    </row>
    <row r="218" spans="10:10" s="10" customFormat="1">
      <c r="J218" s="42"/>
    </row>
    <row r="251" ht="15" customHeight="1"/>
    <row r="252" ht="15" customHeight="1"/>
    <row r="330" ht="15" customHeight="1"/>
    <row r="331" ht="15" customHeight="1"/>
    <row r="409" ht="15" customHeight="1"/>
    <row r="410" ht="15" customHeight="1"/>
    <row r="488" ht="15" customHeight="1"/>
    <row r="489" ht="15" customHeight="1"/>
    <row r="567" ht="15" customHeight="1"/>
    <row r="568" ht="15" customHeight="1"/>
    <row r="646" ht="15" customHeight="1"/>
    <row r="647" ht="15" customHeight="1"/>
    <row r="725" ht="15" customHeight="1"/>
    <row r="726" ht="15" customHeight="1"/>
    <row r="804" ht="15" customHeight="1"/>
    <row r="805" ht="15" customHeight="1"/>
    <row r="883" ht="15" customHeight="1"/>
    <row r="884" ht="15" customHeight="1"/>
    <row r="962" ht="15" customHeight="1"/>
    <row r="963" ht="15" customHeight="1"/>
    <row r="1041" ht="15" customHeight="1"/>
    <row r="1042" ht="15" customHeight="1"/>
    <row r="1120" ht="15" customHeight="1"/>
    <row r="1121" ht="15" customHeight="1"/>
    <row r="1199" ht="15" customHeight="1"/>
    <row r="1200" ht="15" customHeight="1"/>
    <row r="1278" ht="15" customHeight="1"/>
    <row r="1279" ht="15" customHeight="1"/>
    <row r="1357" ht="15" customHeight="1"/>
    <row r="1358" ht="15" customHeight="1"/>
    <row r="1436" ht="15" customHeight="1"/>
    <row r="1437" ht="15" customHeight="1"/>
    <row r="1515" ht="15" customHeight="1"/>
    <row r="1516" ht="15" customHeight="1"/>
    <row r="1594" ht="15" customHeight="1"/>
    <row r="1595" ht="15" customHeight="1"/>
    <row r="1673" ht="15" customHeight="1"/>
    <row r="1674" ht="15" customHeight="1"/>
    <row r="1752" ht="15" customHeight="1"/>
    <row r="1753" ht="15" customHeight="1"/>
    <row r="1831" ht="15" customHeight="1"/>
    <row r="1832" ht="15" customHeight="1"/>
    <row r="1910" ht="15" customHeight="1"/>
    <row r="1911" ht="15" customHeight="1"/>
    <row r="1989" ht="15" customHeight="1"/>
    <row r="1990" ht="15" customHeight="1"/>
    <row r="2068" ht="15" customHeight="1"/>
    <row r="2069" ht="15" customHeight="1"/>
    <row r="2147" ht="15" customHeight="1"/>
    <row r="2148" ht="15" customHeight="1"/>
    <row r="2226" ht="15" customHeight="1"/>
    <row r="2227" ht="15" customHeight="1"/>
    <row r="2305" ht="15" customHeight="1"/>
    <row r="2306" ht="15" customHeight="1"/>
    <row r="2384" ht="15" customHeight="1"/>
    <row r="2385" ht="15" customHeight="1"/>
    <row r="2463" ht="15" customHeight="1"/>
    <row r="2464" ht="15" customHeight="1"/>
    <row r="2542" ht="15" customHeight="1"/>
    <row r="2543" ht="15" customHeight="1"/>
    <row r="2621" ht="15" customHeight="1"/>
    <row r="2622" ht="15" customHeight="1"/>
    <row r="2700" ht="15" customHeight="1"/>
    <row r="2701" ht="15" customHeight="1"/>
    <row r="2779" ht="15" customHeight="1"/>
    <row r="2780" ht="15" customHeight="1"/>
    <row r="2858" ht="15" customHeight="1"/>
    <row r="2859" ht="15" customHeight="1"/>
    <row r="2937" ht="15" customHeight="1"/>
    <row r="2938" ht="15" customHeight="1"/>
    <row r="3016" ht="15" customHeight="1"/>
    <row r="3017" ht="15" customHeight="1"/>
    <row r="3095" ht="15" customHeight="1"/>
    <row r="3096" ht="15" customHeight="1"/>
    <row r="3174" ht="15" customHeight="1"/>
    <row r="3175" ht="15" customHeight="1"/>
    <row r="3253" ht="15" customHeight="1"/>
    <row r="3254" ht="15" customHeight="1"/>
    <row r="3332" ht="15" customHeight="1"/>
    <row r="3333" ht="15" customHeight="1"/>
    <row r="3411" ht="15" customHeight="1"/>
    <row r="3412" ht="15" customHeight="1"/>
  </sheetData>
  <mergeCells count="8">
    <mergeCell ref="B1:B2"/>
    <mergeCell ref="D1:D2"/>
    <mergeCell ref="E1:E2"/>
    <mergeCell ref="J1:J2"/>
    <mergeCell ref="G1:G2"/>
    <mergeCell ref="H1:H2"/>
    <mergeCell ref="I1:I2"/>
    <mergeCell ref="F1:F2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K71"/>
  <sheetViews>
    <sheetView rightToLeft="1" topLeftCell="A40" workbookViewId="0">
      <selection activeCell="A3" sqref="A3:D71"/>
    </sheetView>
  </sheetViews>
  <sheetFormatPr defaultColWidth="9" defaultRowHeight="15"/>
  <cols>
    <col min="1" max="1" width="10.28515625" customWidth="1"/>
    <col min="2" max="2" width="47" customWidth="1"/>
    <col min="3" max="3" width="16.42578125" hidden="1" customWidth="1"/>
    <col min="4" max="4" width="16.42578125" style="93" customWidth="1"/>
    <col min="5" max="6" width="14" customWidth="1"/>
    <col min="7" max="8" width="14" hidden="1" customWidth="1"/>
    <col min="9" max="9" width="14" customWidth="1"/>
    <col min="10" max="10" width="13" customWidth="1"/>
    <col min="11" max="11" width="11.28515625" style="57" bestFit="1" customWidth="1"/>
  </cols>
  <sheetData>
    <row r="1" spans="1:11" ht="15" customHeight="1">
      <c r="A1" s="27" t="s">
        <v>384</v>
      </c>
      <c r="B1" s="72" t="s">
        <v>232</v>
      </c>
      <c r="C1" s="52"/>
      <c r="D1" s="90"/>
      <c r="E1" s="68" t="s">
        <v>442</v>
      </c>
      <c r="F1" s="68" t="s">
        <v>444</v>
      </c>
      <c r="G1" s="68" t="s">
        <v>358</v>
      </c>
      <c r="H1" s="68" t="s">
        <v>357</v>
      </c>
      <c r="I1" s="68" t="s">
        <v>436</v>
      </c>
      <c r="J1" s="68" t="s">
        <v>437</v>
      </c>
      <c r="K1" s="69" t="s">
        <v>440</v>
      </c>
    </row>
    <row r="2" spans="1:11" ht="42.75" customHeight="1">
      <c r="A2" s="27" t="s">
        <v>386</v>
      </c>
      <c r="B2" s="72"/>
      <c r="C2" s="55" t="s">
        <v>430</v>
      </c>
      <c r="D2" s="91"/>
      <c r="E2" s="68"/>
      <c r="F2" s="68"/>
      <c r="G2" s="68"/>
      <c r="H2" s="68"/>
      <c r="I2" s="68"/>
      <c r="J2" s="68"/>
      <c r="K2" s="69"/>
    </row>
    <row r="3" spans="1:11">
      <c r="A3" s="2">
        <v>704000</v>
      </c>
      <c r="B3" s="13" t="s">
        <v>300</v>
      </c>
      <c r="C3" s="53">
        <v>8.34</v>
      </c>
      <c r="D3" s="92">
        <f>E3/92400</f>
        <v>8.34</v>
      </c>
      <c r="E3" s="3">
        <f>C3*92400</f>
        <v>770616</v>
      </c>
      <c r="F3" s="3">
        <f>C3*190000</f>
        <v>1584600</v>
      </c>
      <c r="G3" s="1">
        <f>F3-E3</f>
        <v>813984</v>
      </c>
      <c r="H3" s="1">
        <f>E3*0.3</f>
        <v>231184.8</v>
      </c>
      <c r="I3" s="1">
        <f>E3*0.7</f>
        <v>539431.19999999995</v>
      </c>
      <c r="J3" s="1">
        <f>G3+H3</f>
        <v>1045168.8</v>
      </c>
      <c r="K3" s="59">
        <f>ROUND(J3,-3)</f>
        <v>1045000</v>
      </c>
    </row>
    <row r="4" spans="1:11" ht="30">
      <c r="A4" s="2">
        <v>704005</v>
      </c>
      <c r="B4" s="13" t="s">
        <v>301</v>
      </c>
      <c r="C4" s="53">
        <v>8.34</v>
      </c>
      <c r="D4" s="92">
        <f t="shared" ref="D4:D67" si="0">E4/92400</f>
        <v>8.34</v>
      </c>
      <c r="E4" s="3">
        <f t="shared" ref="E4:E67" si="1">C4*92400</f>
        <v>770616</v>
      </c>
      <c r="F4" s="3">
        <f t="shared" ref="F4:F67" si="2">C4*190000</f>
        <v>1584600</v>
      </c>
      <c r="G4" s="1">
        <f t="shared" ref="G4:G67" si="3">F4-E4</f>
        <v>813984</v>
      </c>
      <c r="H4" s="1">
        <f t="shared" ref="H4:H67" si="4">E4*0.3</f>
        <v>231184.8</v>
      </c>
      <c r="I4" s="1">
        <f t="shared" ref="I4:I67" si="5">E4*0.7</f>
        <v>539431.19999999995</v>
      </c>
      <c r="J4" s="1">
        <f t="shared" ref="J4:J67" si="6">G4+H4</f>
        <v>1045168.8</v>
      </c>
      <c r="K4" s="59">
        <f t="shared" ref="K4:K67" si="7">ROUND(J4,-3)</f>
        <v>1045000</v>
      </c>
    </row>
    <row r="5" spans="1:11" ht="30">
      <c r="A5" s="2">
        <v>704010</v>
      </c>
      <c r="B5" s="13" t="s">
        <v>302</v>
      </c>
      <c r="C5" s="53">
        <v>8.34</v>
      </c>
      <c r="D5" s="92">
        <f t="shared" si="0"/>
        <v>8.34</v>
      </c>
      <c r="E5" s="3">
        <f t="shared" si="1"/>
        <v>770616</v>
      </c>
      <c r="F5" s="3">
        <f t="shared" si="2"/>
        <v>1584600</v>
      </c>
      <c r="G5" s="1">
        <f t="shared" si="3"/>
        <v>813984</v>
      </c>
      <c r="H5" s="1">
        <f t="shared" si="4"/>
        <v>231184.8</v>
      </c>
      <c r="I5" s="1">
        <f t="shared" si="5"/>
        <v>539431.19999999995</v>
      </c>
      <c r="J5" s="1">
        <f t="shared" si="6"/>
        <v>1045168.8</v>
      </c>
      <c r="K5" s="59">
        <f t="shared" si="7"/>
        <v>1045000</v>
      </c>
    </row>
    <row r="6" spans="1:11" ht="30">
      <c r="A6" s="2">
        <v>704015</v>
      </c>
      <c r="B6" s="13" t="s">
        <v>303</v>
      </c>
      <c r="C6" s="53">
        <v>8.34</v>
      </c>
      <c r="D6" s="92">
        <f t="shared" si="0"/>
        <v>8.34</v>
      </c>
      <c r="E6" s="3">
        <f t="shared" si="1"/>
        <v>770616</v>
      </c>
      <c r="F6" s="3">
        <f t="shared" si="2"/>
        <v>1584600</v>
      </c>
      <c r="G6" s="1">
        <f t="shared" si="3"/>
        <v>813984</v>
      </c>
      <c r="H6" s="1">
        <f t="shared" si="4"/>
        <v>231184.8</v>
      </c>
      <c r="I6" s="1">
        <f t="shared" si="5"/>
        <v>539431.19999999995</v>
      </c>
      <c r="J6" s="1">
        <f t="shared" si="6"/>
        <v>1045168.8</v>
      </c>
      <c r="K6" s="59">
        <f t="shared" si="7"/>
        <v>1045000</v>
      </c>
    </row>
    <row r="7" spans="1:11" ht="30">
      <c r="A7" s="2">
        <v>704020</v>
      </c>
      <c r="B7" s="13" t="s">
        <v>304</v>
      </c>
      <c r="C7" s="53">
        <v>8.34</v>
      </c>
      <c r="D7" s="92">
        <f t="shared" si="0"/>
        <v>8.34</v>
      </c>
      <c r="E7" s="3">
        <f t="shared" si="1"/>
        <v>770616</v>
      </c>
      <c r="F7" s="3">
        <f t="shared" si="2"/>
        <v>1584600</v>
      </c>
      <c r="G7" s="1">
        <f t="shared" si="3"/>
        <v>813984</v>
      </c>
      <c r="H7" s="1">
        <f t="shared" si="4"/>
        <v>231184.8</v>
      </c>
      <c r="I7" s="1">
        <f t="shared" si="5"/>
        <v>539431.19999999995</v>
      </c>
      <c r="J7" s="1">
        <f t="shared" si="6"/>
        <v>1045168.8</v>
      </c>
      <c r="K7" s="59">
        <f t="shared" si="7"/>
        <v>1045000</v>
      </c>
    </row>
    <row r="8" spans="1:11" ht="30">
      <c r="A8" s="2">
        <v>704025</v>
      </c>
      <c r="B8" s="13" t="s">
        <v>305</v>
      </c>
      <c r="C8" s="53">
        <v>8.34</v>
      </c>
      <c r="D8" s="92">
        <f t="shared" si="0"/>
        <v>8.34</v>
      </c>
      <c r="E8" s="3">
        <f t="shared" si="1"/>
        <v>770616</v>
      </c>
      <c r="F8" s="3">
        <f t="shared" si="2"/>
        <v>1584600</v>
      </c>
      <c r="G8" s="1">
        <f t="shared" si="3"/>
        <v>813984</v>
      </c>
      <c r="H8" s="1">
        <f t="shared" si="4"/>
        <v>231184.8</v>
      </c>
      <c r="I8" s="1">
        <f t="shared" si="5"/>
        <v>539431.19999999995</v>
      </c>
      <c r="J8" s="1">
        <f t="shared" si="6"/>
        <v>1045168.8</v>
      </c>
      <c r="K8" s="59">
        <f t="shared" si="7"/>
        <v>1045000</v>
      </c>
    </row>
    <row r="9" spans="1:11">
      <c r="A9" s="2">
        <v>704030</v>
      </c>
      <c r="B9" s="13" t="s">
        <v>306</v>
      </c>
      <c r="C9" s="53">
        <v>8.34</v>
      </c>
      <c r="D9" s="92">
        <f t="shared" si="0"/>
        <v>8.34</v>
      </c>
      <c r="E9" s="3">
        <f t="shared" si="1"/>
        <v>770616</v>
      </c>
      <c r="F9" s="3">
        <f t="shared" si="2"/>
        <v>1584600</v>
      </c>
      <c r="G9" s="1">
        <f t="shared" si="3"/>
        <v>813984</v>
      </c>
      <c r="H9" s="1">
        <f t="shared" si="4"/>
        <v>231184.8</v>
      </c>
      <c r="I9" s="1">
        <f t="shared" si="5"/>
        <v>539431.19999999995</v>
      </c>
      <c r="J9" s="1">
        <f t="shared" si="6"/>
        <v>1045168.8</v>
      </c>
      <c r="K9" s="59">
        <f t="shared" si="7"/>
        <v>1045000</v>
      </c>
    </row>
    <row r="10" spans="1:11" ht="30">
      <c r="A10" s="2">
        <v>704035</v>
      </c>
      <c r="B10" s="13" t="s">
        <v>310</v>
      </c>
      <c r="C10" s="53">
        <v>8.34</v>
      </c>
      <c r="D10" s="92">
        <f t="shared" si="0"/>
        <v>8.34</v>
      </c>
      <c r="E10" s="3">
        <f t="shared" si="1"/>
        <v>770616</v>
      </c>
      <c r="F10" s="3">
        <f t="shared" si="2"/>
        <v>1584600</v>
      </c>
      <c r="G10" s="1">
        <f t="shared" si="3"/>
        <v>813984</v>
      </c>
      <c r="H10" s="1">
        <f t="shared" si="4"/>
        <v>231184.8</v>
      </c>
      <c r="I10" s="1">
        <f t="shared" si="5"/>
        <v>539431.19999999995</v>
      </c>
      <c r="J10" s="1">
        <f t="shared" si="6"/>
        <v>1045168.8</v>
      </c>
      <c r="K10" s="59">
        <f t="shared" si="7"/>
        <v>1045000</v>
      </c>
    </row>
    <row r="11" spans="1:11">
      <c r="A11" s="2">
        <v>704040</v>
      </c>
      <c r="B11" s="13" t="s">
        <v>311</v>
      </c>
      <c r="C11" s="53">
        <v>8.34</v>
      </c>
      <c r="D11" s="92">
        <f t="shared" si="0"/>
        <v>8.34</v>
      </c>
      <c r="E11" s="3">
        <f t="shared" si="1"/>
        <v>770616</v>
      </c>
      <c r="F11" s="3">
        <f t="shared" si="2"/>
        <v>1584600</v>
      </c>
      <c r="G11" s="1">
        <f t="shared" si="3"/>
        <v>813984</v>
      </c>
      <c r="H11" s="1">
        <f t="shared" si="4"/>
        <v>231184.8</v>
      </c>
      <c r="I11" s="1">
        <f t="shared" si="5"/>
        <v>539431.19999999995</v>
      </c>
      <c r="J11" s="1">
        <f t="shared" si="6"/>
        <v>1045168.8</v>
      </c>
      <c r="K11" s="59">
        <f t="shared" si="7"/>
        <v>1045000</v>
      </c>
    </row>
    <row r="12" spans="1:11">
      <c r="A12" s="2">
        <v>704045</v>
      </c>
      <c r="B12" s="13" t="s">
        <v>312</v>
      </c>
      <c r="C12" s="53">
        <v>8.34</v>
      </c>
      <c r="D12" s="92">
        <f t="shared" si="0"/>
        <v>8.34</v>
      </c>
      <c r="E12" s="3">
        <f t="shared" si="1"/>
        <v>770616</v>
      </c>
      <c r="F12" s="3">
        <f t="shared" si="2"/>
        <v>1584600</v>
      </c>
      <c r="G12" s="1">
        <f t="shared" si="3"/>
        <v>813984</v>
      </c>
      <c r="H12" s="1">
        <f t="shared" si="4"/>
        <v>231184.8</v>
      </c>
      <c r="I12" s="1">
        <f t="shared" si="5"/>
        <v>539431.19999999995</v>
      </c>
      <c r="J12" s="1">
        <f t="shared" si="6"/>
        <v>1045168.8</v>
      </c>
      <c r="K12" s="59">
        <f t="shared" si="7"/>
        <v>1045000</v>
      </c>
    </row>
    <row r="13" spans="1:11" ht="30">
      <c r="A13" s="2">
        <v>704050</v>
      </c>
      <c r="B13" s="13" t="s">
        <v>313</v>
      </c>
      <c r="C13" s="53">
        <v>8.34</v>
      </c>
      <c r="D13" s="92">
        <f t="shared" si="0"/>
        <v>8.34</v>
      </c>
      <c r="E13" s="3">
        <f t="shared" si="1"/>
        <v>770616</v>
      </c>
      <c r="F13" s="3">
        <f t="shared" si="2"/>
        <v>1584600</v>
      </c>
      <c r="G13" s="1">
        <f t="shared" si="3"/>
        <v>813984</v>
      </c>
      <c r="H13" s="1">
        <f t="shared" si="4"/>
        <v>231184.8</v>
      </c>
      <c r="I13" s="1">
        <f t="shared" si="5"/>
        <v>539431.19999999995</v>
      </c>
      <c r="J13" s="1">
        <f t="shared" si="6"/>
        <v>1045168.8</v>
      </c>
      <c r="K13" s="59">
        <f t="shared" si="7"/>
        <v>1045000</v>
      </c>
    </row>
    <row r="14" spans="1:11">
      <c r="A14" s="2">
        <v>704055</v>
      </c>
      <c r="B14" s="13" t="s">
        <v>314</v>
      </c>
      <c r="C14" s="53">
        <v>8.34</v>
      </c>
      <c r="D14" s="92">
        <f t="shared" si="0"/>
        <v>8.34</v>
      </c>
      <c r="E14" s="3">
        <f t="shared" si="1"/>
        <v>770616</v>
      </c>
      <c r="F14" s="3">
        <f t="shared" si="2"/>
        <v>1584600</v>
      </c>
      <c r="G14" s="1">
        <f t="shared" si="3"/>
        <v>813984</v>
      </c>
      <c r="H14" s="1">
        <f t="shared" si="4"/>
        <v>231184.8</v>
      </c>
      <c r="I14" s="1">
        <f t="shared" si="5"/>
        <v>539431.19999999995</v>
      </c>
      <c r="J14" s="1">
        <f t="shared" si="6"/>
        <v>1045168.8</v>
      </c>
      <c r="K14" s="59">
        <f t="shared" si="7"/>
        <v>1045000</v>
      </c>
    </row>
    <row r="15" spans="1:11">
      <c r="A15" s="2">
        <v>704060</v>
      </c>
      <c r="B15" s="13" t="s">
        <v>315</v>
      </c>
      <c r="C15" s="53">
        <v>8.34</v>
      </c>
      <c r="D15" s="92">
        <f t="shared" si="0"/>
        <v>8.34</v>
      </c>
      <c r="E15" s="3">
        <f t="shared" si="1"/>
        <v>770616</v>
      </c>
      <c r="F15" s="3">
        <f t="shared" si="2"/>
        <v>1584600</v>
      </c>
      <c r="G15" s="1">
        <f t="shared" si="3"/>
        <v>813984</v>
      </c>
      <c r="H15" s="1">
        <f t="shared" si="4"/>
        <v>231184.8</v>
      </c>
      <c r="I15" s="1">
        <f t="shared" si="5"/>
        <v>539431.19999999995</v>
      </c>
      <c r="J15" s="1">
        <f t="shared" si="6"/>
        <v>1045168.8</v>
      </c>
      <c r="K15" s="59">
        <f t="shared" si="7"/>
        <v>1045000</v>
      </c>
    </row>
    <row r="16" spans="1:11">
      <c r="A16" s="2">
        <v>704065</v>
      </c>
      <c r="B16" s="13" t="s">
        <v>316</v>
      </c>
      <c r="C16" s="53">
        <v>10.35</v>
      </c>
      <c r="D16" s="92">
        <f t="shared" si="0"/>
        <v>10.35</v>
      </c>
      <c r="E16" s="3">
        <f t="shared" si="1"/>
        <v>956340</v>
      </c>
      <c r="F16" s="3">
        <f t="shared" si="2"/>
        <v>1966500</v>
      </c>
      <c r="G16" s="1">
        <f t="shared" si="3"/>
        <v>1010160</v>
      </c>
      <c r="H16" s="1">
        <f t="shared" si="4"/>
        <v>286902</v>
      </c>
      <c r="I16" s="1">
        <f t="shared" si="5"/>
        <v>669438</v>
      </c>
      <c r="J16" s="1">
        <f t="shared" si="6"/>
        <v>1297062</v>
      </c>
      <c r="K16" s="59">
        <f t="shared" si="7"/>
        <v>1297000</v>
      </c>
    </row>
    <row r="17" spans="1:11">
      <c r="A17" s="2">
        <v>704070</v>
      </c>
      <c r="B17" s="13" t="s">
        <v>317</v>
      </c>
      <c r="C17" s="53">
        <v>10.35</v>
      </c>
      <c r="D17" s="92">
        <f t="shared" si="0"/>
        <v>10.35</v>
      </c>
      <c r="E17" s="3">
        <f t="shared" si="1"/>
        <v>956340</v>
      </c>
      <c r="F17" s="3">
        <f t="shared" si="2"/>
        <v>1966500</v>
      </c>
      <c r="G17" s="1">
        <f t="shared" si="3"/>
        <v>1010160</v>
      </c>
      <c r="H17" s="1">
        <f t="shared" si="4"/>
        <v>286902</v>
      </c>
      <c r="I17" s="1">
        <f t="shared" si="5"/>
        <v>669438</v>
      </c>
      <c r="J17" s="1">
        <f t="shared" si="6"/>
        <v>1297062</v>
      </c>
      <c r="K17" s="59">
        <f t="shared" si="7"/>
        <v>1297000</v>
      </c>
    </row>
    <row r="18" spans="1:11">
      <c r="A18" s="2">
        <v>704075</v>
      </c>
      <c r="B18" s="13" t="s">
        <v>318</v>
      </c>
      <c r="C18" s="53">
        <v>10.35</v>
      </c>
      <c r="D18" s="92">
        <f t="shared" si="0"/>
        <v>10.35</v>
      </c>
      <c r="E18" s="3">
        <f t="shared" si="1"/>
        <v>956340</v>
      </c>
      <c r="F18" s="3">
        <f t="shared" si="2"/>
        <v>1966500</v>
      </c>
      <c r="G18" s="1">
        <f t="shared" si="3"/>
        <v>1010160</v>
      </c>
      <c r="H18" s="1">
        <f t="shared" si="4"/>
        <v>286902</v>
      </c>
      <c r="I18" s="1">
        <f t="shared" si="5"/>
        <v>669438</v>
      </c>
      <c r="J18" s="1">
        <f t="shared" si="6"/>
        <v>1297062</v>
      </c>
      <c r="K18" s="59">
        <f t="shared" si="7"/>
        <v>1297000</v>
      </c>
    </row>
    <row r="19" spans="1:11">
      <c r="A19" s="2">
        <v>704080</v>
      </c>
      <c r="B19" s="13" t="s">
        <v>319</v>
      </c>
      <c r="C19" s="53">
        <v>10.35</v>
      </c>
      <c r="D19" s="92">
        <f t="shared" si="0"/>
        <v>10.35</v>
      </c>
      <c r="E19" s="3">
        <f t="shared" si="1"/>
        <v>956340</v>
      </c>
      <c r="F19" s="3">
        <f t="shared" si="2"/>
        <v>1966500</v>
      </c>
      <c r="G19" s="1">
        <f t="shared" si="3"/>
        <v>1010160</v>
      </c>
      <c r="H19" s="1">
        <f t="shared" si="4"/>
        <v>286902</v>
      </c>
      <c r="I19" s="1">
        <f t="shared" si="5"/>
        <v>669438</v>
      </c>
      <c r="J19" s="1">
        <f t="shared" si="6"/>
        <v>1297062</v>
      </c>
      <c r="K19" s="59">
        <f t="shared" si="7"/>
        <v>1297000</v>
      </c>
    </row>
    <row r="20" spans="1:11">
      <c r="A20" s="2">
        <v>704085</v>
      </c>
      <c r="B20" s="13" t="s">
        <v>320</v>
      </c>
      <c r="C20" s="53">
        <v>10.35</v>
      </c>
      <c r="D20" s="92">
        <f t="shared" si="0"/>
        <v>10.35</v>
      </c>
      <c r="E20" s="3">
        <f t="shared" si="1"/>
        <v>956340</v>
      </c>
      <c r="F20" s="3">
        <f t="shared" si="2"/>
        <v>1966500</v>
      </c>
      <c r="G20" s="1">
        <f t="shared" si="3"/>
        <v>1010160</v>
      </c>
      <c r="H20" s="1">
        <f t="shared" si="4"/>
        <v>286902</v>
      </c>
      <c r="I20" s="1">
        <f t="shared" si="5"/>
        <v>669438</v>
      </c>
      <c r="J20" s="1">
        <f t="shared" si="6"/>
        <v>1297062</v>
      </c>
      <c r="K20" s="59">
        <f t="shared" si="7"/>
        <v>1297000</v>
      </c>
    </row>
    <row r="21" spans="1:11">
      <c r="A21" s="2">
        <v>704090</v>
      </c>
      <c r="B21" s="13" t="s">
        <v>321</v>
      </c>
      <c r="C21" s="53">
        <v>10.35</v>
      </c>
      <c r="D21" s="92">
        <f t="shared" si="0"/>
        <v>10.35</v>
      </c>
      <c r="E21" s="3">
        <f t="shared" si="1"/>
        <v>956340</v>
      </c>
      <c r="F21" s="3">
        <f t="shared" si="2"/>
        <v>1966500</v>
      </c>
      <c r="G21" s="1">
        <f t="shared" si="3"/>
        <v>1010160</v>
      </c>
      <c r="H21" s="1">
        <f t="shared" si="4"/>
        <v>286902</v>
      </c>
      <c r="I21" s="1">
        <f t="shared" si="5"/>
        <v>669438</v>
      </c>
      <c r="J21" s="1">
        <f t="shared" si="6"/>
        <v>1297062</v>
      </c>
      <c r="K21" s="59">
        <f t="shared" si="7"/>
        <v>1297000</v>
      </c>
    </row>
    <row r="22" spans="1:11">
      <c r="A22" s="2">
        <v>704095</v>
      </c>
      <c r="B22" s="13" t="s">
        <v>322</v>
      </c>
      <c r="C22" s="53">
        <v>10.35</v>
      </c>
      <c r="D22" s="92">
        <f t="shared" si="0"/>
        <v>10.35</v>
      </c>
      <c r="E22" s="3">
        <f t="shared" si="1"/>
        <v>956340</v>
      </c>
      <c r="F22" s="3">
        <f t="shared" si="2"/>
        <v>1966500</v>
      </c>
      <c r="G22" s="1">
        <f t="shared" si="3"/>
        <v>1010160</v>
      </c>
      <c r="H22" s="1">
        <f t="shared" si="4"/>
        <v>286902</v>
      </c>
      <c r="I22" s="1">
        <f t="shared" si="5"/>
        <v>669438</v>
      </c>
      <c r="J22" s="1">
        <f t="shared" si="6"/>
        <v>1297062</v>
      </c>
      <c r="K22" s="59">
        <f t="shared" si="7"/>
        <v>1297000</v>
      </c>
    </row>
    <row r="23" spans="1:11">
      <c r="A23" s="2">
        <v>704100</v>
      </c>
      <c r="B23" s="13" t="s">
        <v>323</v>
      </c>
      <c r="C23" s="53">
        <v>10.35</v>
      </c>
      <c r="D23" s="92">
        <f t="shared" si="0"/>
        <v>10.35</v>
      </c>
      <c r="E23" s="3">
        <f t="shared" si="1"/>
        <v>956340</v>
      </c>
      <c r="F23" s="3">
        <f t="shared" si="2"/>
        <v>1966500</v>
      </c>
      <c r="G23" s="1">
        <f t="shared" si="3"/>
        <v>1010160</v>
      </c>
      <c r="H23" s="1">
        <f t="shared" si="4"/>
        <v>286902</v>
      </c>
      <c r="I23" s="1">
        <f t="shared" si="5"/>
        <v>669438</v>
      </c>
      <c r="J23" s="1">
        <f t="shared" si="6"/>
        <v>1297062</v>
      </c>
      <c r="K23" s="59">
        <f t="shared" si="7"/>
        <v>1297000</v>
      </c>
    </row>
    <row r="24" spans="1:11">
      <c r="A24" s="2">
        <v>704105</v>
      </c>
      <c r="B24" s="13" t="s">
        <v>324</v>
      </c>
      <c r="C24" s="53">
        <v>10.35</v>
      </c>
      <c r="D24" s="92">
        <f t="shared" si="0"/>
        <v>10.35</v>
      </c>
      <c r="E24" s="3">
        <f t="shared" si="1"/>
        <v>956340</v>
      </c>
      <c r="F24" s="3">
        <f t="shared" si="2"/>
        <v>1966500</v>
      </c>
      <c r="G24" s="1">
        <f t="shared" si="3"/>
        <v>1010160</v>
      </c>
      <c r="H24" s="1">
        <f t="shared" si="4"/>
        <v>286902</v>
      </c>
      <c r="I24" s="1">
        <f t="shared" si="5"/>
        <v>669438</v>
      </c>
      <c r="J24" s="1">
        <f t="shared" si="6"/>
        <v>1297062</v>
      </c>
      <c r="K24" s="59">
        <f t="shared" si="7"/>
        <v>1297000</v>
      </c>
    </row>
    <row r="25" spans="1:11" ht="30">
      <c r="A25" s="2">
        <v>704110</v>
      </c>
      <c r="B25" s="13" t="s">
        <v>325</v>
      </c>
      <c r="C25" s="53">
        <v>10.35</v>
      </c>
      <c r="D25" s="92">
        <f t="shared" si="0"/>
        <v>10.35</v>
      </c>
      <c r="E25" s="3">
        <f t="shared" si="1"/>
        <v>956340</v>
      </c>
      <c r="F25" s="3">
        <f t="shared" si="2"/>
        <v>1966500</v>
      </c>
      <c r="G25" s="1">
        <f t="shared" si="3"/>
        <v>1010160</v>
      </c>
      <c r="H25" s="1">
        <f t="shared" si="4"/>
        <v>286902</v>
      </c>
      <c r="I25" s="1">
        <f t="shared" si="5"/>
        <v>669438</v>
      </c>
      <c r="J25" s="1">
        <f t="shared" si="6"/>
        <v>1297062</v>
      </c>
      <c r="K25" s="59">
        <f t="shared" si="7"/>
        <v>1297000</v>
      </c>
    </row>
    <row r="26" spans="1:11">
      <c r="A26" s="2">
        <v>704115</v>
      </c>
      <c r="B26" s="13" t="s">
        <v>326</v>
      </c>
      <c r="C26" s="53">
        <v>10.35</v>
      </c>
      <c r="D26" s="92">
        <f t="shared" si="0"/>
        <v>10.35</v>
      </c>
      <c r="E26" s="3">
        <f t="shared" si="1"/>
        <v>956340</v>
      </c>
      <c r="F26" s="3">
        <f t="shared" si="2"/>
        <v>1966500</v>
      </c>
      <c r="G26" s="1">
        <f t="shared" si="3"/>
        <v>1010160</v>
      </c>
      <c r="H26" s="1">
        <f t="shared" si="4"/>
        <v>286902</v>
      </c>
      <c r="I26" s="1">
        <f t="shared" si="5"/>
        <v>669438</v>
      </c>
      <c r="J26" s="1">
        <f t="shared" si="6"/>
        <v>1297062</v>
      </c>
      <c r="K26" s="59">
        <f t="shared" si="7"/>
        <v>1297000</v>
      </c>
    </row>
    <row r="27" spans="1:11">
      <c r="A27" s="2">
        <v>704120</v>
      </c>
      <c r="B27" s="13" t="s">
        <v>327</v>
      </c>
      <c r="C27" s="53">
        <v>14.33</v>
      </c>
      <c r="D27" s="92">
        <f t="shared" si="0"/>
        <v>14.33</v>
      </c>
      <c r="E27" s="3">
        <f t="shared" si="1"/>
        <v>1324092</v>
      </c>
      <c r="F27" s="3">
        <f t="shared" si="2"/>
        <v>2722700</v>
      </c>
      <c r="G27" s="1">
        <f t="shared" si="3"/>
        <v>1398608</v>
      </c>
      <c r="H27" s="1">
        <f t="shared" si="4"/>
        <v>397227.6</v>
      </c>
      <c r="I27" s="1">
        <f t="shared" si="5"/>
        <v>926864.39999999991</v>
      </c>
      <c r="J27" s="1">
        <f t="shared" si="6"/>
        <v>1795835.6</v>
      </c>
      <c r="K27" s="59">
        <f t="shared" si="7"/>
        <v>1796000</v>
      </c>
    </row>
    <row r="28" spans="1:11">
      <c r="A28" s="2">
        <v>704125</v>
      </c>
      <c r="B28" s="13" t="s">
        <v>328</v>
      </c>
      <c r="C28" s="53">
        <v>14.33</v>
      </c>
      <c r="D28" s="92">
        <f t="shared" si="0"/>
        <v>14.33</v>
      </c>
      <c r="E28" s="3">
        <f t="shared" si="1"/>
        <v>1324092</v>
      </c>
      <c r="F28" s="3">
        <f t="shared" si="2"/>
        <v>2722700</v>
      </c>
      <c r="G28" s="1">
        <f t="shared" si="3"/>
        <v>1398608</v>
      </c>
      <c r="H28" s="1">
        <f t="shared" si="4"/>
        <v>397227.6</v>
      </c>
      <c r="I28" s="1">
        <f t="shared" si="5"/>
        <v>926864.39999999991</v>
      </c>
      <c r="J28" s="1">
        <f t="shared" si="6"/>
        <v>1795835.6</v>
      </c>
      <c r="K28" s="59">
        <f t="shared" si="7"/>
        <v>1796000</v>
      </c>
    </row>
    <row r="29" spans="1:11">
      <c r="A29" s="2">
        <v>704130</v>
      </c>
      <c r="B29" s="13" t="s">
        <v>359</v>
      </c>
      <c r="C29" s="53">
        <v>14.33</v>
      </c>
      <c r="D29" s="92">
        <f t="shared" si="0"/>
        <v>14.33</v>
      </c>
      <c r="E29" s="3">
        <f t="shared" si="1"/>
        <v>1324092</v>
      </c>
      <c r="F29" s="3">
        <f t="shared" si="2"/>
        <v>2722700</v>
      </c>
      <c r="G29" s="1">
        <f t="shared" si="3"/>
        <v>1398608</v>
      </c>
      <c r="H29" s="1">
        <f t="shared" si="4"/>
        <v>397227.6</v>
      </c>
      <c r="I29" s="1">
        <f t="shared" si="5"/>
        <v>926864.39999999991</v>
      </c>
      <c r="J29" s="1">
        <f t="shared" si="6"/>
        <v>1795835.6</v>
      </c>
      <c r="K29" s="59">
        <f t="shared" si="7"/>
        <v>1796000</v>
      </c>
    </row>
    <row r="30" spans="1:11">
      <c r="A30" s="2">
        <v>704135</v>
      </c>
      <c r="B30" s="13" t="s">
        <v>360</v>
      </c>
      <c r="C30" s="53">
        <v>17.190000000000001</v>
      </c>
      <c r="D30" s="92">
        <f t="shared" si="0"/>
        <v>17.190000000000001</v>
      </c>
      <c r="E30" s="3">
        <f t="shared" si="1"/>
        <v>1588356.0000000002</v>
      </c>
      <c r="F30" s="3">
        <f t="shared" si="2"/>
        <v>3266100.0000000005</v>
      </c>
      <c r="G30" s="1">
        <f t="shared" si="3"/>
        <v>1677744.0000000002</v>
      </c>
      <c r="H30" s="1">
        <f t="shared" si="4"/>
        <v>476506.80000000005</v>
      </c>
      <c r="I30" s="1">
        <f t="shared" si="5"/>
        <v>1111849.2000000002</v>
      </c>
      <c r="J30" s="1">
        <f t="shared" si="6"/>
        <v>2154250.8000000003</v>
      </c>
      <c r="K30" s="59">
        <f t="shared" si="7"/>
        <v>2154000</v>
      </c>
    </row>
    <row r="31" spans="1:11">
      <c r="A31" s="2">
        <v>704140</v>
      </c>
      <c r="B31" s="13" t="s">
        <v>361</v>
      </c>
      <c r="C31" s="53">
        <v>14.33</v>
      </c>
      <c r="D31" s="92">
        <f t="shared" si="0"/>
        <v>14.33</v>
      </c>
      <c r="E31" s="3">
        <f t="shared" si="1"/>
        <v>1324092</v>
      </c>
      <c r="F31" s="3">
        <f t="shared" si="2"/>
        <v>2722700</v>
      </c>
      <c r="G31" s="1">
        <f t="shared" si="3"/>
        <v>1398608</v>
      </c>
      <c r="H31" s="1">
        <f t="shared" si="4"/>
        <v>397227.6</v>
      </c>
      <c r="I31" s="1">
        <f t="shared" si="5"/>
        <v>926864.39999999991</v>
      </c>
      <c r="J31" s="1">
        <f t="shared" si="6"/>
        <v>1795835.6</v>
      </c>
      <c r="K31" s="59">
        <f t="shared" si="7"/>
        <v>1796000</v>
      </c>
    </row>
    <row r="32" spans="1:11" ht="25.5" customHeight="1">
      <c r="A32" s="2">
        <v>704145</v>
      </c>
      <c r="B32" s="13" t="s">
        <v>329</v>
      </c>
      <c r="C32" s="53">
        <v>14.33</v>
      </c>
      <c r="D32" s="92">
        <f t="shared" si="0"/>
        <v>14.33</v>
      </c>
      <c r="E32" s="3">
        <f t="shared" si="1"/>
        <v>1324092</v>
      </c>
      <c r="F32" s="3">
        <f t="shared" si="2"/>
        <v>2722700</v>
      </c>
      <c r="G32" s="1">
        <f t="shared" si="3"/>
        <v>1398608</v>
      </c>
      <c r="H32" s="1">
        <f t="shared" si="4"/>
        <v>397227.6</v>
      </c>
      <c r="I32" s="1">
        <f t="shared" si="5"/>
        <v>926864.39999999991</v>
      </c>
      <c r="J32" s="1">
        <f t="shared" si="6"/>
        <v>1795835.6</v>
      </c>
      <c r="K32" s="59">
        <f t="shared" si="7"/>
        <v>1796000</v>
      </c>
    </row>
    <row r="33" spans="1:11">
      <c r="A33" s="2">
        <v>704150</v>
      </c>
      <c r="B33" s="13" t="s">
        <v>330</v>
      </c>
      <c r="C33" s="53">
        <v>14.33</v>
      </c>
      <c r="D33" s="92">
        <f t="shared" si="0"/>
        <v>14.33</v>
      </c>
      <c r="E33" s="3">
        <f t="shared" si="1"/>
        <v>1324092</v>
      </c>
      <c r="F33" s="3">
        <f t="shared" si="2"/>
        <v>2722700</v>
      </c>
      <c r="G33" s="1">
        <f t="shared" si="3"/>
        <v>1398608</v>
      </c>
      <c r="H33" s="1">
        <f t="shared" si="4"/>
        <v>397227.6</v>
      </c>
      <c r="I33" s="1">
        <f t="shared" si="5"/>
        <v>926864.39999999991</v>
      </c>
      <c r="J33" s="1">
        <f t="shared" si="6"/>
        <v>1795835.6</v>
      </c>
      <c r="K33" s="59">
        <f t="shared" si="7"/>
        <v>1796000</v>
      </c>
    </row>
    <row r="34" spans="1:11">
      <c r="A34" s="2">
        <v>704155</v>
      </c>
      <c r="B34" s="13" t="s">
        <v>331</v>
      </c>
      <c r="C34" s="53">
        <v>14.33</v>
      </c>
      <c r="D34" s="92">
        <f t="shared" si="0"/>
        <v>14.33</v>
      </c>
      <c r="E34" s="3">
        <f t="shared" si="1"/>
        <v>1324092</v>
      </c>
      <c r="F34" s="3">
        <f t="shared" si="2"/>
        <v>2722700</v>
      </c>
      <c r="G34" s="1">
        <f t="shared" si="3"/>
        <v>1398608</v>
      </c>
      <c r="H34" s="1">
        <f t="shared" si="4"/>
        <v>397227.6</v>
      </c>
      <c r="I34" s="1">
        <f t="shared" si="5"/>
        <v>926864.39999999991</v>
      </c>
      <c r="J34" s="1">
        <f t="shared" si="6"/>
        <v>1795835.6</v>
      </c>
      <c r="K34" s="59">
        <f t="shared" si="7"/>
        <v>1796000</v>
      </c>
    </row>
    <row r="35" spans="1:11">
      <c r="A35" s="2">
        <v>704160</v>
      </c>
      <c r="B35" s="13" t="s">
        <v>332</v>
      </c>
      <c r="C35" s="53">
        <v>14.33</v>
      </c>
      <c r="D35" s="92">
        <f t="shared" si="0"/>
        <v>14.33</v>
      </c>
      <c r="E35" s="3">
        <f t="shared" si="1"/>
        <v>1324092</v>
      </c>
      <c r="F35" s="3">
        <f t="shared" si="2"/>
        <v>2722700</v>
      </c>
      <c r="G35" s="1">
        <f t="shared" si="3"/>
        <v>1398608</v>
      </c>
      <c r="H35" s="1">
        <f t="shared" si="4"/>
        <v>397227.6</v>
      </c>
      <c r="I35" s="1">
        <f t="shared" si="5"/>
        <v>926864.39999999991</v>
      </c>
      <c r="J35" s="1">
        <f t="shared" si="6"/>
        <v>1795835.6</v>
      </c>
      <c r="K35" s="59">
        <f t="shared" si="7"/>
        <v>1796000</v>
      </c>
    </row>
    <row r="36" spans="1:11">
      <c r="A36" s="2">
        <v>707165</v>
      </c>
      <c r="B36" s="13" t="s">
        <v>333</v>
      </c>
      <c r="C36" s="53">
        <v>14.33</v>
      </c>
      <c r="D36" s="92">
        <f t="shared" si="0"/>
        <v>14.33</v>
      </c>
      <c r="E36" s="3">
        <f t="shared" si="1"/>
        <v>1324092</v>
      </c>
      <c r="F36" s="3">
        <f t="shared" si="2"/>
        <v>2722700</v>
      </c>
      <c r="G36" s="1">
        <f t="shared" si="3"/>
        <v>1398608</v>
      </c>
      <c r="H36" s="1">
        <f t="shared" si="4"/>
        <v>397227.6</v>
      </c>
      <c r="I36" s="1">
        <f t="shared" si="5"/>
        <v>926864.39999999991</v>
      </c>
      <c r="J36" s="1">
        <f t="shared" si="6"/>
        <v>1795835.6</v>
      </c>
      <c r="K36" s="59">
        <f t="shared" si="7"/>
        <v>1796000</v>
      </c>
    </row>
    <row r="37" spans="1:11">
      <c r="A37" s="2">
        <v>704170</v>
      </c>
      <c r="B37" s="13" t="s">
        <v>334</v>
      </c>
      <c r="C37" s="53">
        <v>14.33</v>
      </c>
      <c r="D37" s="92">
        <f t="shared" si="0"/>
        <v>14.33</v>
      </c>
      <c r="E37" s="3">
        <f t="shared" si="1"/>
        <v>1324092</v>
      </c>
      <c r="F37" s="3">
        <f t="shared" si="2"/>
        <v>2722700</v>
      </c>
      <c r="G37" s="1">
        <f t="shared" si="3"/>
        <v>1398608</v>
      </c>
      <c r="H37" s="1">
        <f t="shared" si="4"/>
        <v>397227.6</v>
      </c>
      <c r="I37" s="1">
        <f t="shared" si="5"/>
        <v>926864.39999999991</v>
      </c>
      <c r="J37" s="1">
        <f t="shared" si="6"/>
        <v>1795835.6</v>
      </c>
      <c r="K37" s="59">
        <f t="shared" si="7"/>
        <v>1796000</v>
      </c>
    </row>
    <row r="38" spans="1:11">
      <c r="A38" s="2">
        <v>704175</v>
      </c>
      <c r="B38" s="13" t="s">
        <v>335</v>
      </c>
      <c r="C38" s="53">
        <v>14.33</v>
      </c>
      <c r="D38" s="92">
        <f t="shared" si="0"/>
        <v>14.33</v>
      </c>
      <c r="E38" s="3">
        <f t="shared" si="1"/>
        <v>1324092</v>
      </c>
      <c r="F38" s="3">
        <f t="shared" si="2"/>
        <v>2722700</v>
      </c>
      <c r="G38" s="1">
        <f t="shared" si="3"/>
        <v>1398608</v>
      </c>
      <c r="H38" s="1">
        <f t="shared" si="4"/>
        <v>397227.6</v>
      </c>
      <c r="I38" s="1">
        <f t="shared" si="5"/>
        <v>926864.39999999991</v>
      </c>
      <c r="J38" s="1">
        <f t="shared" si="6"/>
        <v>1795835.6</v>
      </c>
      <c r="K38" s="59">
        <f t="shared" si="7"/>
        <v>1796000</v>
      </c>
    </row>
    <row r="39" spans="1:11" ht="30">
      <c r="A39" s="2">
        <v>704180</v>
      </c>
      <c r="B39" s="13" t="s">
        <v>336</v>
      </c>
      <c r="C39" s="53">
        <v>14.33</v>
      </c>
      <c r="D39" s="92">
        <f t="shared" si="0"/>
        <v>14.33</v>
      </c>
      <c r="E39" s="3">
        <f t="shared" si="1"/>
        <v>1324092</v>
      </c>
      <c r="F39" s="3">
        <f t="shared" si="2"/>
        <v>2722700</v>
      </c>
      <c r="G39" s="1">
        <f t="shared" si="3"/>
        <v>1398608</v>
      </c>
      <c r="H39" s="1">
        <f t="shared" si="4"/>
        <v>397227.6</v>
      </c>
      <c r="I39" s="1">
        <f t="shared" si="5"/>
        <v>926864.39999999991</v>
      </c>
      <c r="J39" s="1">
        <f t="shared" si="6"/>
        <v>1795835.6</v>
      </c>
      <c r="K39" s="59">
        <f t="shared" si="7"/>
        <v>1796000</v>
      </c>
    </row>
    <row r="40" spans="1:11" ht="30">
      <c r="A40" s="2">
        <v>704185</v>
      </c>
      <c r="B40" s="13" t="s">
        <v>337</v>
      </c>
      <c r="C40" s="53">
        <v>14.33</v>
      </c>
      <c r="D40" s="92">
        <f t="shared" si="0"/>
        <v>14.33</v>
      </c>
      <c r="E40" s="3">
        <f t="shared" si="1"/>
        <v>1324092</v>
      </c>
      <c r="F40" s="3">
        <f t="shared" si="2"/>
        <v>2722700</v>
      </c>
      <c r="G40" s="1">
        <f t="shared" si="3"/>
        <v>1398608</v>
      </c>
      <c r="H40" s="1">
        <f t="shared" si="4"/>
        <v>397227.6</v>
      </c>
      <c r="I40" s="1">
        <f t="shared" si="5"/>
        <v>926864.39999999991</v>
      </c>
      <c r="J40" s="1">
        <f t="shared" si="6"/>
        <v>1795835.6</v>
      </c>
      <c r="K40" s="59">
        <f t="shared" si="7"/>
        <v>1796000</v>
      </c>
    </row>
    <row r="41" spans="1:11">
      <c r="A41" s="2">
        <v>704190</v>
      </c>
      <c r="B41" s="13" t="s">
        <v>338</v>
      </c>
      <c r="C41" s="53">
        <v>14.33</v>
      </c>
      <c r="D41" s="92">
        <f t="shared" si="0"/>
        <v>14.33</v>
      </c>
      <c r="E41" s="3">
        <f t="shared" si="1"/>
        <v>1324092</v>
      </c>
      <c r="F41" s="3">
        <f t="shared" si="2"/>
        <v>2722700</v>
      </c>
      <c r="G41" s="1">
        <f t="shared" si="3"/>
        <v>1398608</v>
      </c>
      <c r="H41" s="1">
        <f t="shared" si="4"/>
        <v>397227.6</v>
      </c>
      <c r="I41" s="1">
        <f t="shared" si="5"/>
        <v>926864.39999999991</v>
      </c>
      <c r="J41" s="1">
        <f t="shared" si="6"/>
        <v>1795835.6</v>
      </c>
      <c r="K41" s="59">
        <f t="shared" si="7"/>
        <v>1796000</v>
      </c>
    </row>
    <row r="42" spans="1:11">
      <c r="A42" s="2">
        <v>704195</v>
      </c>
      <c r="B42" s="13" t="s">
        <v>339</v>
      </c>
      <c r="C42" s="53">
        <v>14.33</v>
      </c>
      <c r="D42" s="92">
        <f t="shared" si="0"/>
        <v>14.33</v>
      </c>
      <c r="E42" s="3">
        <f t="shared" si="1"/>
        <v>1324092</v>
      </c>
      <c r="F42" s="3">
        <f t="shared" si="2"/>
        <v>2722700</v>
      </c>
      <c r="G42" s="1">
        <f t="shared" si="3"/>
        <v>1398608</v>
      </c>
      <c r="H42" s="1">
        <f t="shared" si="4"/>
        <v>397227.6</v>
      </c>
      <c r="I42" s="1">
        <f t="shared" si="5"/>
        <v>926864.39999999991</v>
      </c>
      <c r="J42" s="1">
        <f t="shared" si="6"/>
        <v>1795835.6</v>
      </c>
      <c r="K42" s="59">
        <f t="shared" si="7"/>
        <v>1796000</v>
      </c>
    </row>
    <row r="43" spans="1:11">
      <c r="A43" s="2">
        <v>704200</v>
      </c>
      <c r="B43" s="13" t="s">
        <v>340</v>
      </c>
      <c r="C43" s="53">
        <v>11.1</v>
      </c>
      <c r="D43" s="92">
        <f t="shared" si="0"/>
        <v>11.1</v>
      </c>
      <c r="E43" s="3">
        <f t="shared" si="1"/>
        <v>1025640</v>
      </c>
      <c r="F43" s="3">
        <f t="shared" si="2"/>
        <v>2109000</v>
      </c>
      <c r="G43" s="1">
        <f t="shared" si="3"/>
        <v>1083360</v>
      </c>
      <c r="H43" s="1">
        <f t="shared" si="4"/>
        <v>307692</v>
      </c>
      <c r="I43" s="1">
        <f t="shared" si="5"/>
        <v>717948</v>
      </c>
      <c r="J43" s="1">
        <f t="shared" si="6"/>
        <v>1391052</v>
      </c>
      <c r="K43" s="59">
        <f t="shared" si="7"/>
        <v>1391000</v>
      </c>
    </row>
    <row r="44" spans="1:11">
      <c r="A44" s="2">
        <v>704205</v>
      </c>
      <c r="B44" s="13" t="s">
        <v>341</v>
      </c>
      <c r="C44" s="53">
        <v>8.85</v>
      </c>
      <c r="D44" s="92">
        <f t="shared" si="0"/>
        <v>8.85</v>
      </c>
      <c r="E44" s="3">
        <f t="shared" si="1"/>
        <v>817740</v>
      </c>
      <c r="F44" s="3">
        <f t="shared" si="2"/>
        <v>1681500</v>
      </c>
      <c r="G44" s="1">
        <f t="shared" si="3"/>
        <v>863760</v>
      </c>
      <c r="H44" s="1">
        <f t="shared" si="4"/>
        <v>245322</v>
      </c>
      <c r="I44" s="1">
        <f t="shared" si="5"/>
        <v>572418</v>
      </c>
      <c r="J44" s="1">
        <f t="shared" si="6"/>
        <v>1109082</v>
      </c>
      <c r="K44" s="59">
        <f t="shared" si="7"/>
        <v>1109000</v>
      </c>
    </row>
    <row r="45" spans="1:11" ht="30">
      <c r="A45" s="2">
        <v>704210</v>
      </c>
      <c r="B45" s="13" t="s">
        <v>342</v>
      </c>
      <c r="C45" s="53">
        <v>14.76</v>
      </c>
      <c r="D45" s="92">
        <f t="shared" si="0"/>
        <v>14.76</v>
      </c>
      <c r="E45" s="3">
        <f t="shared" si="1"/>
        <v>1363824</v>
      </c>
      <c r="F45" s="3">
        <f t="shared" si="2"/>
        <v>2804400</v>
      </c>
      <c r="G45" s="1">
        <f t="shared" si="3"/>
        <v>1440576</v>
      </c>
      <c r="H45" s="1">
        <f t="shared" si="4"/>
        <v>409147.2</v>
      </c>
      <c r="I45" s="1">
        <f t="shared" si="5"/>
        <v>954676.79999999993</v>
      </c>
      <c r="J45" s="1">
        <f t="shared" si="6"/>
        <v>1849723.2</v>
      </c>
      <c r="K45" s="59">
        <f t="shared" si="7"/>
        <v>1850000</v>
      </c>
    </row>
    <row r="46" spans="1:11">
      <c r="A46" s="2">
        <v>704215</v>
      </c>
      <c r="B46" s="13" t="s">
        <v>343</v>
      </c>
      <c r="C46" s="53">
        <v>14.76</v>
      </c>
      <c r="D46" s="92">
        <f t="shared" si="0"/>
        <v>14.76</v>
      </c>
      <c r="E46" s="3">
        <f t="shared" si="1"/>
        <v>1363824</v>
      </c>
      <c r="F46" s="3">
        <f t="shared" si="2"/>
        <v>2804400</v>
      </c>
      <c r="G46" s="1">
        <f t="shared" si="3"/>
        <v>1440576</v>
      </c>
      <c r="H46" s="1">
        <f t="shared" si="4"/>
        <v>409147.2</v>
      </c>
      <c r="I46" s="1">
        <f t="shared" si="5"/>
        <v>954676.79999999993</v>
      </c>
      <c r="J46" s="1">
        <f t="shared" si="6"/>
        <v>1849723.2</v>
      </c>
      <c r="K46" s="59">
        <f t="shared" si="7"/>
        <v>1850000</v>
      </c>
    </row>
    <row r="47" spans="1:11">
      <c r="A47" s="2">
        <v>704220</v>
      </c>
      <c r="B47" s="13" t="s">
        <v>344</v>
      </c>
      <c r="C47" s="53">
        <v>14.11</v>
      </c>
      <c r="D47" s="92">
        <f t="shared" si="0"/>
        <v>14.11</v>
      </c>
      <c r="E47" s="3">
        <f t="shared" si="1"/>
        <v>1303764</v>
      </c>
      <c r="F47" s="3">
        <f t="shared" si="2"/>
        <v>2680900</v>
      </c>
      <c r="G47" s="1">
        <f t="shared" si="3"/>
        <v>1377136</v>
      </c>
      <c r="H47" s="1">
        <f t="shared" si="4"/>
        <v>391129.2</v>
      </c>
      <c r="I47" s="1">
        <f t="shared" si="5"/>
        <v>912634.79999999993</v>
      </c>
      <c r="J47" s="1">
        <f t="shared" si="6"/>
        <v>1768265.2</v>
      </c>
      <c r="K47" s="59">
        <f t="shared" si="7"/>
        <v>1768000</v>
      </c>
    </row>
    <row r="48" spans="1:11">
      <c r="A48" s="2">
        <v>704225</v>
      </c>
      <c r="B48" s="13" t="s">
        <v>345</v>
      </c>
      <c r="C48" s="53">
        <v>14.11</v>
      </c>
      <c r="D48" s="92">
        <f t="shared" si="0"/>
        <v>14.11</v>
      </c>
      <c r="E48" s="3">
        <f t="shared" si="1"/>
        <v>1303764</v>
      </c>
      <c r="F48" s="3">
        <f t="shared" si="2"/>
        <v>2680900</v>
      </c>
      <c r="G48" s="1">
        <f t="shared" si="3"/>
        <v>1377136</v>
      </c>
      <c r="H48" s="1">
        <f t="shared" si="4"/>
        <v>391129.2</v>
      </c>
      <c r="I48" s="1">
        <f t="shared" si="5"/>
        <v>912634.79999999993</v>
      </c>
      <c r="J48" s="1">
        <f t="shared" si="6"/>
        <v>1768265.2</v>
      </c>
      <c r="K48" s="59">
        <f t="shared" si="7"/>
        <v>1768000</v>
      </c>
    </row>
    <row r="49" spans="1:11" ht="30">
      <c r="A49" s="2">
        <v>704230</v>
      </c>
      <c r="B49" s="13" t="s">
        <v>346</v>
      </c>
      <c r="C49" s="53">
        <v>14.11</v>
      </c>
      <c r="D49" s="92">
        <f t="shared" si="0"/>
        <v>14.11</v>
      </c>
      <c r="E49" s="3">
        <f t="shared" si="1"/>
        <v>1303764</v>
      </c>
      <c r="F49" s="3">
        <f t="shared" si="2"/>
        <v>2680900</v>
      </c>
      <c r="G49" s="1">
        <f t="shared" si="3"/>
        <v>1377136</v>
      </c>
      <c r="H49" s="1">
        <f t="shared" si="4"/>
        <v>391129.2</v>
      </c>
      <c r="I49" s="1">
        <f t="shared" si="5"/>
        <v>912634.79999999993</v>
      </c>
      <c r="J49" s="1">
        <f t="shared" si="6"/>
        <v>1768265.2</v>
      </c>
      <c r="K49" s="59">
        <f t="shared" si="7"/>
        <v>1768000</v>
      </c>
    </row>
    <row r="50" spans="1:11">
      <c r="A50" s="2">
        <v>704235</v>
      </c>
      <c r="B50" s="13" t="s">
        <v>347</v>
      </c>
      <c r="C50" s="53">
        <v>14.11</v>
      </c>
      <c r="D50" s="92">
        <f t="shared" si="0"/>
        <v>14.11</v>
      </c>
      <c r="E50" s="3">
        <f t="shared" si="1"/>
        <v>1303764</v>
      </c>
      <c r="F50" s="3">
        <f t="shared" si="2"/>
        <v>2680900</v>
      </c>
      <c r="G50" s="1">
        <f t="shared" si="3"/>
        <v>1377136</v>
      </c>
      <c r="H50" s="1">
        <f t="shared" si="4"/>
        <v>391129.2</v>
      </c>
      <c r="I50" s="1">
        <f t="shared" si="5"/>
        <v>912634.79999999993</v>
      </c>
      <c r="J50" s="1">
        <f t="shared" si="6"/>
        <v>1768265.2</v>
      </c>
      <c r="K50" s="59">
        <f t="shared" si="7"/>
        <v>1768000</v>
      </c>
    </row>
    <row r="51" spans="1:11">
      <c r="A51" s="2">
        <v>704240</v>
      </c>
      <c r="B51" s="13" t="s">
        <v>354</v>
      </c>
      <c r="C51" s="53">
        <v>14.11</v>
      </c>
      <c r="D51" s="92">
        <f t="shared" si="0"/>
        <v>14.11</v>
      </c>
      <c r="E51" s="3">
        <f t="shared" si="1"/>
        <v>1303764</v>
      </c>
      <c r="F51" s="3">
        <f t="shared" si="2"/>
        <v>2680900</v>
      </c>
      <c r="G51" s="1">
        <f t="shared" si="3"/>
        <v>1377136</v>
      </c>
      <c r="H51" s="1">
        <f t="shared" si="4"/>
        <v>391129.2</v>
      </c>
      <c r="I51" s="1">
        <f t="shared" si="5"/>
        <v>912634.79999999993</v>
      </c>
      <c r="J51" s="1">
        <f t="shared" si="6"/>
        <v>1768265.2</v>
      </c>
      <c r="K51" s="59">
        <f t="shared" si="7"/>
        <v>1768000</v>
      </c>
    </row>
    <row r="52" spans="1:11">
      <c r="A52" s="2">
        <v>704245</v>
      </c>
      <c r="B52" s="13" t="s">
        <v>355</v>
      </c>
      <c r="C52" s="53">
        <v>14.11</v>
      </c>
      <c r="D52" s="92">
        <f t="shared" si="0"/>
        <v>14.11</v>
      </c>
      <c r="E52" s="3">
        <f t="shared" si="1"/>
        <v>1303764</v>
      </c>
      <c r="F52" s="3">
        <f t="shared" si="2"/>
        <v>2680900</v>
      </c>
      <c r="G52" s="1">
        <f t="shared" si="3"/>
        <v>1377136</v>
      </c>
      <c r="H52" s="1">
        <f t="shared" si="4"/>
        <v>391129.2</v>
      </c>
      <c r="I52" s="1">
        <f t="shared" si="5"/>
        <v>912634.79999999993</v>
      </c>
      <c r="J52" s="1">
        <f t="shared" si="6"/>
        <v>1768265.2</v>
      </c>
      <c r="K52" s="59">
        <f t="shared" si="7"/>
        <v>1768000</v>
      </c>
    </row>
    <row r="53" spans="1:11">
      <c r="A53" s="2">
        <v>704250</v>
      </c>
      <c r="B53" s="13" t="s">
        <v>348</v>
      </c>
      <c r="C53" s="53">
        <v>14.11</v>
      </c>
      <c r="D53" s="92">
        <f t="shared" si="0"/>
        <v>14.11</v>
      </c>
      <c r="E53" s="3">
        <f t="shared" si="1"/>
        <v>1303764</v>
      </c>
      <c r="F53" s="3">
        <f t="shared" si="2"/>
        <v>2680900</v>
      </c>
      <c r="G53" s="1">
        <f t="shared" si="3"/>
        <v>1377136</v>
      </c>
      <c r="H53" s="1">
        <f t="shared" si="4"/>
        <v>391129.2</v>
      </c>
      <c r="I53" s="1">
        <f t="shared" si="5"/>
        <v>912634.79999999993</v>
      </c>
      <c r="J53" s="1">
        <f t="shared" si="6"/>
        <v>1768265.2</v>
      </c>
      <c r="K53" s="59">
        <f t="shared" si="7"/>
        <v>1768000</v>
      </c>
    </row>
    <row r="54" spans="1:11" ht="30">
      <c r="A54" s="2">
        <v>704255</v>
      </c>
      <c r="B54" s="13" t="s">
        <v>349</v>
      </c>
      <c r="C54" s="53">
        <v>14.33</v>
      </c>
      <c r="D54" s="92">
        <f t="shared" si="0"/>
        <v>14.33</v>
      </c>
      <c r="E54" s="3">
        <f t="shared" si="1"/>
        <v>1324092</v>
      </c>
      <c r="F54" s="3">
        <f t="shared" si="2"/>
        <v>2722700</v>
      </c>
      <c r="G54" s="1">
        <f t="shared" si="3"/>
        <v>1398608</v>
      </c>
      <c r="H54" s="1">
        <f t="shared" si="4"/>
        <v>397227.6</v>
      </c>
      <c r="I54" s="1">
        <f t="shared" si="5"/>
        <v>926864.39999999991</v>
      </c>
      <c r="J54" s="1">
        <f t="shared" si="6"/>
        <v>1795835.6</v>
      </c>
      <c r="K54" s="59">
        <f t="shared" si="7"/>
        <v>1796000</v>
      </c>
    </row>
    <row r="55" spans="1:11">
      <c r="A55" s="2">
        <v>704260</v>
      </c>
      <c r="B55" s="13" t="s">
        <v>233</v>
      </c>
      <c r="C55" s="53">
        <v>14.11</v>
      </c>
      <c r="D55" s="92">
        <f t="shared" si="0"/>
        <v>14.11</v>
      </c>
      <c r="E55" s="3">
        <f t="shared" si="1"/>
        <v>1303764</v>
      </c>
      <c r="F55" s="3">
        <f t="shared" si="2"/>
        <v>2680900</v>
      </c>
      <c r="G55" s="1">
        <f t="shared" si="3"/>
        <v>1377136</v>
      </c>
      <c r="H55" s="1">
        <f t="shared" si="4"/>
        <v>391129.2</v>
      </c>
      <c r="I55" s="1">
        <f t="shared" si="5"/>
        <v>912634.79999999993</v>
      </c>
      <c r="J55" s="1">
        <f t="shared" si="6"/>
        <v>1768265.2</v>
      </c>
      <c r="K55" s="59">
        <f t="shared" si="7"/>
        <v>1768000</v>
      </c>
    </row>
    <row r="56" spans="1:11">
      <c r="A56" s="2">
        <v>704265</v>
      </c>
      <c r="B56" s="13" t="s">
        <v>234</v>
      </c>
      <c r="C56" s="53">
        <v>14.85</v>
      </c>
      <c r="D56" s="92">
        <f t="shared" si="0"/>
        <v>14.85</v>
      </c>
      <c r="E56" s="3">
        <f t="shared" si="1"/>
        <v>1372140</v>
      </c>
      <c r="F56" s="3">
        <f t="shared" si="2"/>
        <v>2821500</v>
      </c>
      <c r="G56" s="1">
        <f t="shared" si="3"/>
        <v>1449360</v>
      </c>
      <c r="H56" s="1">
        <f t="shared" si="4"/>
        <v>411642</v>
      </c>
      <c r="I56" s="1">
        <f t="shared" si="5"/>
        <v>960497.99999999988</v>
      </c>
      <c r="J56" s="1">
        <f t="shared" si="6"/>
        <v>1861002</v>
      </c>
      <c r="K56" s="59">
        <f t="shared" si="7"/>
        <v>1861000</v>
      </c>
    </row>
    <row r="57" spans="1:11">
      <c r="A57" s="2">
        <v>704270</v>
      </c>
      <c r="B57" s="13" t="s">
        <v>356</v>
      </c>
      <c r="C57" s="53">
        <v>14.25</v>
      </c>
      <c r="D57" s="92">
        <f t="shared" si="0"/>
        <v>14.25</v>
      </c>
      <c r="E57" s="3">
        <f t="shared" si="1"/>
        <v>1316700</v>
      </c>
      <c r="F57" s="3">
        <f t="shared" si="2"/>
        <v>2707500</v>
      </c>
      <c r="G57" s="1">
        <f t="shared" si="3"/>
        <v>1390800</v>
      </c>
      <c r="H57" s="1">
        <f t="shared" si="4"/>
        <v>395010</v>
      </c>
      <c r="I57" s="1">
        <f t="shared" si="5"/>
        <v>921689.99999999988</v>
      </c>
      <c r="J57" s="1">
        <f t="shared" si="6"/>
        <v>1785810</v>
      </c>
      <c r="K57" s="59">
        <f t="shared" si="7"/>
        <v>1786000</v>
      </c>
    </row>
    <row r="58" spans="1:11" ht="22.5" customHeight="1">
      <c r="A58" s="2">
        <v>704275</v>
      </c>
      <c r="B58" s="13" t="s">
        <v>350</v>
      </c>
      <c r="C58" s="53">
        <v>14.25</v>
      </c>
      <c r="D58" s="92">
        <f t="shared" si="0"/>
        <v>14.25</v>
      </c>
      <c r="E58" s="3">
        <f t="shared" si="1"/>
        <v>1316700</v>
      </c>
      <c r="F58" s="3">
        <f t="shared" si="2"/>
        <v>2707500</v>
      </c>
      <c r="G58" s="1">
        <f t="shared" si="3"/>
        <v>1390800</v>
      </c>
      <c r="H58" s="1">
        <f t="shared" si="4"/>
        <v>395010</v>
      </c>
      <c r="I58" s="1">
        <f t="shared" si="5"/>
        <v>921689.99999999988</v>
      </c>
      <c r="J58" s="1">
        <f t="shared" si="6"/>
        <v>1785810</v>
      </c>
      <c r="K58" s="59">
        <f t="shared" si="7"/>
        <v>1786000</v>
      </c>
    </row>
    <row r="59" spans="1:11">
      <c r="A59" s="2">
        <v>704280</v>
      </c>
      <c r="B59" s="13" t="s">
        <v>351</v>
      </c>
      <c r="C59" s="53">
        <v>14.25</v>
      </c>
      <c r="D59" s="92">
        <f t="shared" si="0"/>
        <v>14.25</v>
      </c>
      <c r="E59" s="3">
        <f t="shared" si="1"/>
        <v>1316700</v>
      </c>
      <c r="F59" s="3">
        <f t="shared" si="2"/>
        <v>2707500</v>
      </c>
      <c r="G59" s="1">
        <f t="shared" si="3"/>
        <v>1390800</v>
      </c>
      <c r="H59" s="1">
        <f t="shared" si="4"/>
        <v>395010</v>
      </c>
      <c r="I59" s="1">
        <f t="shared" si="5"/>
        <v>921689.99999999988</v>
      </c>
      <c r="J59" s="1">
        <f t="shared" si="6"/>
        <v>1785810</v>
      </c>
      <c r="K59" s="59">
        <f t="shared" si="7"/>
        <v>1786000</v>
      </c>
    </row>
    <row r="60" spans="1:11">
      <c r="A60" s="2">
        <v>704285</v>
      </c>
      <c r="B60" s="13" t="s">
        <v>352</v>
      </c>
      <c r="C60" s="53">
        <v>14.25</v>
      </c>
      <c r="D60" s="92">
        <f t="shared" si="0"/>
        <v>14.25</v>
      </c>
      <c r="E60" s="3">
        <f t="shared" si="1"/>
        <v>1316700</v>
      </c>
      <c r="F60" s="3">
        <f t="shared" si="2"/>
        <v>2707500</v>
      </c>
      <c r="G60" s="1">
        <f t="shared" si="3"/>
        <v>1390800</v>
      </c>
      <c r="H60" s="1">
        <f t="shared" si="4"/>
        <v>395010</v>
      </c>
      <c r="I60" s="1">
        <f t="shared" si="5"/>
        <v>921689.99999999988</v>
      </c>
      <c r="J60" s="1">
        <f t="shared" si="6"/>
        <v>1785810</v>
      </c>
      <c r="K60" s="59">
        <f t="shared" si="7"/>
        <v>1786000</v>
      </c>
    </row>
    <row r="61" spans="1:11">
      <c r="A61" s="2">
        <v>704290</v>
      </c>
      <c r="B61" s="13" t="s">
        <v>353</v>
      </c>
      <c r="C61" s="53">
        <v>14.25</v>
      </c>
      <c r="D61" s="92">
        <f t="shared" si="0"/>
        <v>14.25</v>
      </c>
      <c r="E61" s="3">
        <f t="shared" si="1"/>
        <v>1316700</v>
      </c>
      <c r="F61" s="3">
        <f t="shared" si="2"/>
        <v>2707500</v>
      </c>
      <c r="G61" s="1">
        <f t="shared" si="3"/>
        <v>1390800</v>
      </c>
      <c r="H61" s="1">
        <f t="shared" si="4"/>
        <v>395010</v>
      </c>
      <c r="I61" s="1">
        <f t="shared" si="5"/>
        <v>921689.99999999988</v>
      </c>
      <c r="J61" s="1">
        <f t="shared" si="6"/>
        <v>1785810</v>
      </c>
      <c r="K61" s="59">
        <f t="shared" si="7"/>
        <v>1786000</v>
      </c>
    </row>
    <row r="62" spans="1:11">
      <c r="A62" s="2">
        <v>704295</v>
      </c>
      <c r="B62" s="13" t="s">
        <v>235</v>
      </c>
      <c r="C62" s="53">
        <v>14.25</v>
      </c>
      <c r="D62" s="92">
        <f t="shared" si="0"/>
        <v>14.25</v>
      </c>
      <c r="E62" s="3">
        <f t="shared" si="1"/>
        <v>1316700</v>
      </c>
      <c r="F62" s="3">
        <f t="shared" si="2"/>
        <v>2707500</v>
      </c>
      <c r="G62" s="1">
        <f t="shared" si="3"/>
        <v>1390800</v>
      </c>
      <c r="H62" s="1">
        <f t="shared" si="4"/>
        <v>395010</v>
      </c>
      <c r="I62" s="1">
        <f t="shared" si="5"/>
        <v>921689.99999999988</v>
      </c>
      <c r="J62" s="1">
        <f t="shared" si="6"/>
        <v>1785810</v>
      </c>
      <c r="K62" s="59">
        <f t="shared" si="7"/>
        <v>1786000</v>
      </c>
    </row>
    <row r="63" spans="1:11">
      <c r="A63" s="2">
        <v>704300</v>
      </c>
      <c r="B63" s="13" t="s">
        <v>236</v>
      </c>
      <c r="C63" s="53">
        <v>14.25</v>
      </c>
      <c r="D63" s="92">
        <f t="shared" si="0"/>
        <v>14.25</v>
      </c>
      <c r="E63" s="3">
        <f t="shared" si="1"/>
        <v>1316700</v>
      </c>
      <c r="F63" s="3">
        <f t="shared" si="2"/>
        <v>2707500</v>
      </c>
      <c r="G63" s="1">
        <f t="shared" si="3"/>
        <v>1390800</v>
      </c>
      <c r="H63" s="1">
        <f t="shared" si="4"/>
        <v>395010</v>
      </c>
      <c r="I63" s="1">
        <f t="shared" si="5"/>
        <v>921689.99999999988</v>
      </c>
      <c r="J63" s="1">
        <f t="shared" si="6"/>
        <v>1785810</v>
      </c>
      <c r="K63" s="59">
        <f t="shared" si="7"/>
        <v>1786000</v>
      </c>
    </row>
    <row r="64" spans="1:11">
      <c r="A64" s="2">
        <v>704305</v>
      </c>
      <c r="B64" s="13" t="s">
        <v>237</v>
      </c>
      <c r="C64" s="53">
        <v>14.25</v>
      </c>
      <c r="D64" s="92">
        <f t="shared" si="0"/>
        <v>14.25</v>
      </c>
      <c r="E64" s="3">
        <f t="shared" si="1"/>
        <v>1316700</v>
      </c>
      <c r="F64" s="3">
        <f t="shared" si="2"/>
        <v>2707500</v>
      </c>
      <c r="G64" s="1">
        <f t="shared" si="3"/>
        <v>1390800</v>
      </c>
      <c r="H64" s="1">
        <f t="shared" si="4"/>
        <v>395010</v>
      </c>
      <c r="I64" s="1">
        <f t="shared" si="5"/>
        <v>921689.99999999988</v>
      </c>
      <c r="J64" s="1">
        <f t="shared" si="6"/>
        <v>1785810</v>
      </c>
      <c r="K64" s="59">
        <f t="shared" si="7"/>
        <v>1786000</v>
      </c>
    </row>
    <row r="65" spans="1:11">
      <c r="A65" s="28">
        <v>704310</v>
      </c>
      <c r="B65" s="28" t="s">
        <v>415</v>
      </c>
      <c r="C65" s="53">
        <v>30</v>
      </c>
      <c r="D65" s="92">
        <f t="shared" si="0"/>
        <v>30</v>
      </c>
      <c r="E65" s="3">
        <f t="shared" si="1"/>
        <v>2772000</v>
      </c>
      <c r="F65" s="3">
        <f t="shared" si="2"/>
        <v>5700000</v>
      </c>
      <c r="G65" s="1">
        <f t="shared" si="3"/>
        <v>2928000</v>
      </c>
      <c r="H65" s="1">
        <f t="shared" si="4"/>
        <v>831600</v>
      </c>
      <c r="I65" s="1">
        <f t="shared" si="5"/>
        <v>1940399.9999999998</v>
      </c>
      <c r="J65" s="1">
        <f t="shared" si="6"/>
        <v>3759600</v>
      </c>
      <c r="K65" s="59">
        <f t="shared" si="7"/>
        <v>3760000</v>
      </c>
    </row>
    <row r="66" spans="1:11">
      <c r="A66" s="28">
        <v>704312</v>
      </c>
      <c r="B66" s="28" t="s">
        <v>416</v>
      </c>
      <c r="C66" s="53">
        <v>15</v>
      </c>
      <c r="D66" s="92">
        <f t="shared" si="0"/>
        <v>15</v>
      </c>
      <c r="E66" s="3">
        <f t="shared" si="1"/>
        <v>1386000</v>
      </c>
      <c r="F66" s="3">
        <f t="shared" si="2"/>
        <v>2850000</v>
      </c>
      <c r="G66" s="1">
        <f t="shared" si="3"/>
        <v>1464000</v>
      </c>
      <c r="H66" s="1">
        <f t="shared" si="4"/>
        <v>415800</v>
      </c>
      <c r="I66" s="1">
        <f t="shared" si="5"/>
        <v>970199.99999999988</v>
      </c>
      <c r="J66" s="1">
        <f t="shared" si="6"/>
        <v>1879800</v>
      </c>
      <c r="K66" s="59">
        <f t="shared" si="7"/>
        <v>1880000</v>
      </c>
    </row>
    <row r="67" spans="1:11">
      <c r="A67" s="28">
        <v>704314</v>
      </c>
      <c r="B67" s="28" t="s">
        <v>417</v>
      </c>
      <c r="C67" s="53">
        <v>30</v>
      </c>
      <c r="D67" s="92">
        <f t="shared" si="0"/>
        <v>30</v>
      </c>
      <c r="E67" s="3">
        <f t="shared" si="1"/>
        <v>2772000</v>
      </c>
      <c r="F67" s="3">
        <f t="shared" si="2"/>
        <v>5700000</v>
      </c>
      <c r="G67" s="1">
        <f t="shared" si="3"/>
        <v>2928000</v>
      </c>
      <c r="H67" s="1">
        <f t="shared" si="4"/>
        <v>831600</v>
      </c>
      <c r="I67" s="1">
        <f t="shared" si="5"/>
        <v>1940399.9999999998</v>
      </c>
      <c r="J67" s="1">
        <f t="shared" si="6"/>
        <v>3759600</v>
      </c>
      <c r="K67" s="59">
        <f t="shared" si="7"/>
        <v>3760000</v>
      </c>
    </row>
    <row r="68" spans="1:11">
      <c r="A68" s="28">
        <v>704316</v>
      </c>
      <c r="B68" s="28" t="s">
        <v>420</v>
      </c>
      <c r="C68" s="53">
        <v>21</v>
      </c>
      <c r="D68" s="92">
        <f t="shared" ref="D68:D71" si="8">E68/92400</f>
        <v>21</v>
      </c>
      <c r="E68" s="3">
        <f t="shared" ref="E68:E71" si="9">C68*92400</f>
        <v>1940400</v>
      </c>
      <c r="F68" s="3">
        <f t="shared" ref="F68:F71" si="10">C68*190000</f>
        <v>3990000</v>
      </c>
      <c r="G68" s="1">
        <f t="shared" ref="G68:G71" si="11">F68-E68</f>
        <v>2049600</v>
      </c>
      <c r="H68" s="1">
        <f t="shared" ref="H68:H71" si="12">E68*0.3</f>
        <v>582120</v>
      </c>
      <c r="I68" s="1">
        <f t="shared" ref="I68:I71" si="13">E68*0.7</f>
        <v>1358280</v>
      </c>
      <c r="J68" s="1">
        <f t="shared" ref="J68:J71" si="14">G68+H68</f>
        <v>2631720</v>
      </c>
      <c r="K68" s="59">
        <f t="shared" ref="K68:K71" si="15">ROUND(J68,-3)</f>
        <v>2632000</v>
      </c>
    </row>
    <row r="69" spans="1:11">
      <c r="A69" s="28">
        <v>704318</v>
      </c>
      <c r="B69" s="28" t="s">
        <v>418</v>
      </c>
      <c r="C69" s="53">
        <v>25</v>
      </c>
      <c r="D69" s="92">
        <f t="shared" si="8"/>
        <v>25</v>
      </c>
      <c r="E69" s="3">
        <f t="shared" si="9"/>
        <v>2310000</v>
      </c>
      <c r="F69" s="3">
        <f t="shared" si="10"/>
        <v>4750000</v>
      </c>
      <c r="G69" s="1">
        <f t="shared" si="11"/>
        <v>2440000</v>
      </c>
      <c r="H69" s="1">
        <f t="shared" si="12"/>
        <v>693000</v>
      </c>
      <c r="I69" s="1">
        <f t="shared" si="13"/>
        <v>1617000</v>
      </c>
      <c r="J69" s="1">
        <f t="shared" si="14"/>
        <v>3133000</v>
      </c>
      <c r="K69" s="59">
        <f t="shared" si="15"/>
        <v>3133000</v>
      </c>
    </row>
    <row r="70" spans="1:11">
      <c r="A70" s="28">
        <v>704320</v>
      </c>
      <c r="B70" s="28" t="s">
        <v>419</v>
      </c>
      <c r="C70" s="53">
        <v>15</v>
      </c>
      <c r="D70" s="92">
        <f t="shared" si="8"/>
        <v>15</v>
      </c>
      <c r="E70" s="3">
        <f t="shared" si="9"/>
        <v>1386000</v>
      </c>
      <c r="F70" s="3">
        <f t="shared" si="10"/>
        <v>2850000</v>
      </c>
      <c r="G70" s="1">
        <f t="shared" si="11"/>
        <v>1464000</v>
      </c>
      <c r="H70" s="1">
        <f t="shared" si="12"/>
        <v>415800</v>
      </c>
      <c r="I70" s="1">
        <f t="shared" si="13"/>
        <v>970199.99999999988</v>
      </c>
      <c r="J70" s="1">
        <f t="shared" si="14"/>
        <v>1879800</v>
      </c>
      <c r="K70" s="59">
        <f t="shared" si="15"/>
        <v>1880000</v>
      </c>
    </row>
    <row r="71" spans="1:11">
      <c r="A71" s="28">
        <v>704322</v>
      </c>
      <c r="B71" s="28" t="s">
        <v>421</v>
      </c>
      <c r="C71" s="53">
        <v>30</v>
      </c>
      <c r="D71" s="92">
        <f t="shared" si="8"/>
        <v>30</v>
      </c>
      <c r="E71" s="3">
        <f t="shared" si="9"/>
        <v>2772000</v>
      </c>
      <c r="F71" s="3">
        <f t="shared" si="10"/>
        <v>5700000</v>
      </c>
      <c r="G71" s="1">
        <f t="shared" si="11"/>
        <v>2928000</v>
      </c>
      <c r="H71" s="1">
        <f t="shared" si="12"/>
        <v>831600</v>
      </c>
      <c r="I71" s="1">
        <f t="shared" si="13"/>
        <v>1940399.9999999998</v>
      </c>
      <c r="J71" s="1">
        <f t="shared" si="14"/>
        <v>3759600</v>
      </c>
      <c r="K71" s="59">
        <f t="shared" si="15"/>
        <v>3760000</v>
      </c>
    </row>
  </sheetData>
  <mergeCells count="8">
    <mergeCell ref="B1:B2"/>
    <mergeCell ref="E1:E2"/>
    <mergeCell ref="G1:G2"/>
    <mergeCell ref="K1:K2"/>
    <mergeCell ref="J1:J2"/>
    <mergeCell ref="H1:H2"/>
    <mergeCell ref="I1:I2"/>
    <mergeCell ref="F1:F2"/>
  </mergeCells>
  <pageMargins left="0" right="0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K8"/>
  <sheetViews>
    <sheetView rightToLeft="1" zoomScale="72" zoomScaleNormal="72" workbookViewId="0">
      <selection activeCell="A3" sqref="A3:D8"/>
    </sheetView>
  </sheetViews>
  <sheetFormatPr defaultRowHeight="15"/>
  <cols>
    <col min="1" max="1" width="11.5703125" customWidth="1"/>
    <col min="2" max="2" width="43.85546875" customWidth="1"/>
    <col min="3" max="3" width="8" hidden="1" customWidth="1"/>
    <col min="4" max="4" width="8" customWidth="1"/>
    <col min="5" max="5" width="10.42578125" customWidth="1"/>
    <col min="6" max="6" width="12.5703125" customWidth="1"/>
    <col min="7" max="8" width="14.5703125" hidden="1" customWidth="1"/>
    <col min="9" max="9" width="14.5703125" customWidth="1"/>
    <col min="10" max="10" width="15.85546875" customWidth="1"/>
    <col min="11" max="11" width="11.28515625" bestFit="1" customWidth="1"/>
  </cols>
  <sheetData>
    <row r="1" spans="1:11" ht="15" customHeight="1">
      <c r="A1" s="18"/>
      <c r="B1" s="68" t="s">
        <v>433</v>
      </c>
      <c r="C1" s="20"/>
      <c r="D1" s="65"/>
      <c r="E1" s="70" t="s">
        <v>442</v>
      </c>
      <c r="F1" s="70" t="s">
        <v>443</v>
      </c>
      <c r="G1" s="70" t="s">
        <v>358</v>
      </c>
      <c r="H1" s="70" t="s">
        <v>357</v>
      </c>
      <c r="I1" s="70" t="s">
        <v>436</v>
      </c>
      <c r="J1" s="70" t="s">
        <v>437</v>
      </c>
      <c r="K1" s="70" t="s">
        <v>435</v>
      </c>
    </row>
    <row r="2" spans="1:11" ht="65.25" customHeight="1">
      <c r="A2" s="18" t="s">
        <v>386</v>
      </c>
      <c r="B2" s="68"/>
      <c r="C2" s="21"/>
      <c r="D2" s="66"/>
      <c r="E2" s="71"/>
      <c r="F2" s="71"/>
      <c r="G2" s="71"/>
      <c r="H2" s="71"/>
      <c r="I2" s="71"/>
      <c r="J2" s="71"/>
      <c r="K2" s="71"/>
    </row>
    <row r="3" spans="1:11" ht="43.5" customHeight="1">
      <c r="A3" s="15">
        <v>700900</v>
      </c>
      <c r="B3" s="7" t="s">
        <v>377</v>
      </c>
      <c r="C3" s="7">
        <v>12.5</v>
      </c>
      <c r="D3" s="7">
        <f xml:space="preserve"> E3 / 92400</f>
        <v>12.5</v>
      </c>
      <c r="E3" s="1">
        <f>C3*92400</f>
        <v>1155000</v>
      </c>
      <c r="F3" s="1">
        <f>C3*190000</f>
        <v>2375000</v>
      </c>
      <c r="G3" s="1">
        <f>F3-E3</f>
        <v>1220000</v>
      </c>
      <c r="H3" s="1">
        <f>E3*0.3</f>
        <v>346500</v>
      </c>
      <c r="I3" s="1">
        <f>E3*0.7</f>
        <v>808500</v>
      </c>
      <c r="J3" s="1">
        <f>H3+G3</f>
        <v>1566500</v>
      </c>
      <c r="K3" s="49">
        <f>ROUND(J3,-3)</f>
        <v>1567000</v>
      </c>
    </row>
    <row r="4" spans="1:11" ht="43.5" customHeight="1">
      <c r="A4" s="15">
        <v>700905</v>
      </c>
      <c r="B4" s="7" t="s">
        <v>378</v>
      </c>
      <c r="C4" s="7">
        <v>15.08</v>
      </c>
      <c r="D4" s="7">
        <f t="shared" ref="D4:D8" si="0" xml:space="preserve"> E4 / 92400</f>
        <v>15.08</v>
      </c>
      <c r="E4" s="1">
        <f t="shared" ref="E4:E8" si="1">C4*92400</f>
        <v>1393392</v>
      </c>
      <c r="F4" s="1">
        <f t="shared" ref="F4:F8" si="2">C4*190000</f>
        <v>2865200</v>
      </c>
      <c r="G4" s="1">
        <f t="shared" ref="G4:G8" si="3">F4-E4</f>
        <v>1471808</v>
      </c>
      <c r="H4" s="1">
        <f t="shared" ref="H4:H8" si="4">E4*0.3</f>
        <v>418017.6</v>
      </c>
      <c r="I4" s="1">
        <f t="shared" ref="I4:I8" si="5">E4*0.7</f>
        <v>975374.39999999991</v>
      </c>
      <c r="J4" s="1">
        <f t="shared" ref="J4:J8" si="6">H4+G4</f>
        <v>1889825.6</v>
      </c>
      <c r="K4" s="49">
        <f t="shared" ref="K4:K8" si="7">ROUND(J4,-3)</f>
        <v>1890000</v>
      </c>
    </row>
    <row r="5" spans="1:11" ht="43.5" customHeight="1">
      <c r="A5" s="5">
        <v>700910</v>
      </c>
      <c r="B5" s="56" t="s">
        <v>362</v>
      </c>
      <c r="C5" s="7">
        <v>5.56</v>
      </c>
      <c r="D5" s="7">
        <f t="shared" si="0"/>
        <v>5.56</v>
      </c>
      <c r="E5" s="1">
        <f t="shared" si="1"/>
        <v>513743.99999999994</v>
      </c>
      <c r="F5" s="1">
        <f t="shared" si="2"/>
        <v>1056400</v>
      </c>
      <c r="G5" s="1">
        <f t="shared" si="3"/>
        <v>542656</v>
      </c>
      <c r="H5" s="1">
        <f t="shared" si="4"/>
        <v>154123.19999999998</v>
      </c>
      <c r="I5" s="1">
        <f t="shared" si="5"/>
        <v>359620.79999999993</v>
      </c>
      <c r="J5" s="1">
        <f t="shared" si="6"/>
        <v>696779.2</v>
      </c>
      <c r="K5" s="49">
        <f t="shared" si="7"/>
        <v>697000</v>
      </c>
    </row>
    <row r="6" spans="1:11" ht="43.5" customHeight="1">
      <c r="A6" s="5">
        <v>700915</v>
      </c>
      <c r="B6" s="56" t="s">
        <v>125</v>
      </c>
      <c r="C6" s="7">
        <v>8.59</v>
      </c>
      <c r="D6" s="7">
        <f t="shared" si="0"/>
        <v>8.59</v>
      </c>
      <c r="E6" s="1">
        <f t="shared" si="1"/>
        <v>793716</v>
      </c>
      <c r="F6" s="1">
        <f t="shared" si="2"/>
        <v>1632100</v>
      </c>
      <c r="G6" s="1">
        <f t="shared" si="3"/>
        <v>838384</v>
      </c>
      <c r="H6" s="1">
        <f t="shared" si="4"/>
        <v>238114.8</v>
      </c>
      <c r="I6" s="1">
        <f t="shared" si="5"/>
        <v>555601.19999999995</v>
      </c>
      <c r="J6" s="1">
        <f t="shared" si="6"/>
        <v>1076498.8</v>
      </c>
      <c r="K6" s="49">
        <f t="shared" si="7"/>
        <v>1076000</v>
      </c>
    </row>
    <row r="7" spans="1:11" ht="43.5" customHeight="1">
      <c r="A7" s="19">
        <v>700920</v>
      </c>
      <c r="B7" s="7" t="s">
        <v>379</v>
      </c>
      <c r="C7" s="7">
        <v>15.08</v>
      </c>
      <c r="D7" s="7">
        <f t="shared" si="0"/>
        <v>15.08</v>
      </c>
      <c r="E7" s="1">
        <f t="shared" si="1"/>
        <v>1393392</v>
      </c>
      <c r="F7" s="1">
        <f t="shared" si="2"/>
        <v>2865200</v>
      </c>
      <c r="G7" s="1">
        <f t="shared" si="3"/>
        <v>1471808</v>
      </c>
      <c r="H7" s="1">
        <f t="shared" si="4"/>
        <v>418017.6</v>
      </c>
      <c r="I7" s="1">
        <f t="shared" si="5"/>
        <v>975374.39999999991</v>
      </c>
      <c r="J7" s="1">
        <f t="shared" si="6"/>
        <v>1889825.6</v>
      </c>
      <c r="K7" s="49">
        <f t="shared" si="7"/>
        <v>1890000</v>
      </c>
    </row>
    <row r="8" spans="1:11" ht="45" customHeight="1">
      <c r="A8" s="19">
        <v>700925</v>
      </c>
      <c r="B8" s="7" t="s">
        <v>380</v>
      </c>
      <c r="C8" s="7">
        <v>17.91</v>
      </c>
      <c r="D8" s="7">
        <f t="shared" si="0"/>
        <v>17.91</v>
      </c>
      <c r="E8" s="1">
        <f t="shared" si="1"/>
        <v>1654884</v>
      </c>
      <c r="F8" s="1">
        <f t="shared" si="2"/>
        <v>3402900</v>
      </c>
      <c r="G8" s="1">
        <f t="shared" si="3"/>
        <v>1748016</v>
      </c>
      <c r="H8" s="1">
        <f t="shared" si="4"/>
        <v>496465.19999999995</v>
      </c>
      <c r="I8" s="1">
        <f t="shared" si="5"/>
        <v>1158418.7999999998</v>
      </c>
      <c r="J8" s="1">
        <f t="shared" si="6"/>
        <v>2244481.2000000002</v>
      </c>
      <c r="K8" s="49">
        <f t="shared" si="7"/>
        <v>2244000</v>
      </c>
    </row>
  </sheetData>
  <mergeCells count="8">
    <mergeCell ref="K1:K2"/>
    <mergeCell ref="J1:J2"/>
    <mergeCell ref="I1:I2"/>
    <mergeCell ref="B1:B2"/>
    <mergeCell ref="E1:E2"/>
    <mergeCell ref="F1:F2"/>
    <mergeCell ref="G1:G2"/>
    <mergeCell ref="H1:H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رادیوگرافی 95</vt:lpstr>
      <vt:lpstr>سونوگرافی95</vt:lpstr>
      <vt:lpstr>سی تی اسکن95</vt:lpstr>
      <vt:lpstr>سی تی اسکن95 اسپیرال</vt:lpstr>
      <vt:lpstr>MRI 95</vt:lpstr>
      <vt:lpstr>سنجش تراکم استخوان</vt:lpstr>
      <vt:lpstr>'سی تی اسکن95'!Print_Area</vt:lpstr>
      <vt:lpstr>'سی تی اسکن95 اسپیرال'!Print_Area</vt:lpstr>
      <vt:lpstr>'رادیوگرافی 95'!Print_Titles</vt:lpstr>
      <vt:lpstr>سونوگرافی95!Print_Titles</vt:lpstr>
      <vt:lpstr>'سی تی اسکن95'!Print_Titles</vt:lpstr>
      <vt:lpstr>'سی تی اسکن95 اسپیرال'!Print_Titles</vt:lpstr>
    </vt:vector>
  </TitlesOfParts>
  <Company>Office07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imani-a</dc:creator>
  <cp:lastModifiedBy>Server</cp:lastModifiedBy>
  <cp:lastPrinted>2016-06-13T08:56:29Z</cp:lastPrinted>
  <dcterms:created xsi:type="dcterms:W3CDTF">2013-05-22T08:25:11Z</dcterms:created>
  <dcterms:modified xsi:type="dcterms:W3CDTF">2016-06-14T04:14:12Z</dcterms:modified>
</cp:coreProperties>
</file>